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1年一般公共预算收支" sheetId="1" r:id="rId1"/>
    <sheet name="2021年政府性基金预算收支" sheetId="2" r:id="rId2"/>
    <sheet name="2021年国有资本经营预算" sheetId="4" r:id="rId3"/>
    <sheet name="政府债务限额调整情况" sheetId="12" r:id="rId4"/>
    <sheet name="政府债券资金安排表" sheetId="13" r:id="rId5"/>
  </sheets>
  <externalReferences>
    <externalReference r:id="rId6"/>
    <externalReference r:id="rId7"/>
  </externalReferences>
  <definedNames>
    <definedName name="_xlnm._FilterDatabase" localSheetId="4" hidden="1">政府债券资金安排表!$A$4:$G$34</definedName>
    <definedName name="fa" localSheetId="2">'[1]15-2017转移支付分地区'!#REF!</definedName>
    <definedName name="fa">'[1]15-2017转移支付分地区'!#REF!</definedName>
    <definedName name="_xlnm.Print_Titles" localSheetId="1">'2021年政府性基金预算收支'!$2:$4</definedName>
    <definedName name="地区名称">#REF!</definedName>
    <definedName name="项目类型">[2]勿删!$B$1:$N$1</definedName>
  </definedNames>
  <calcPr calcId="144525"/>
</workbook>
</file>

<file path=xl/sharedStrings.xml><?xml version="1.0" encoding="utf-8"?>
<sst xmlns="http://schemas.openxmlformats.org/spreadsheetml/2006/main" count="169">
  <si>
    <t>附件1：</t>
  </si>
  <si>
    <t>2021年一般公共预算收支调整预算表（草案）</t>
  </si>
  <si>
    <t>制表：巫山县财政局</t>
  </si>
  <si>
    <t>单位：万元</t>
  </si>
  <si>
    <t>序号</t>
  </si>
  <si>
    <t>收     入     类</t>
  </si>
  <si>
    <t>年初预算</t>
  </si>
  <si>
    <r>
      <rPr>
        <b/>
        <sz val="12"/>
        <rFont val="方正仿宋_GBK"/>
        <charset val="134"/>
      </rPr>
      <t>调增</t>
    </r>
    <r>
      <rPr>
        <b/>
        <sz val="12"/>
        <rFont val="Times New Roman"/>
        <charset val="134"/>
      </rPr>
      <t>/</t>
    </r>
    <r>
      <rPr>
        <b/>
        <sz val="12"/>
        <rFont val="方正仿宋_GBK"/>
        <charset val="134"/>
      </rPr>
      <t>减</t>
    </r>
  </si>
  <si>
    <t>调整预算数</t>
  </si>
  <si>
    <t>支     出     类</t>
  </si>
  <si>
    <t>调增/减</t>
  </si>
  <si>
    <t>收 入 总  计</t>
  </si>
  <si>
    <t>支 出 总  计</t>
  </si>
  <si>
    <t>一、一般公共预算收入</t>
  </si>
  <si>
    <t>一、一般公共预算支出</t>
  </si>
  <si>
    <t>1.税收收入</t>
  </si>
  <si>
    <t xml:space="preserve">   一般公共服务支出</t>
  </si>
  <si>
    <t xml:space="preserve">    增值税</t>
  </si>
  <si>
    <t xml:space="preserve">    公共安全支出</t>
  </si>
  <si>
    <t xml:space="preserve">    企业所得税</t>
  </si>
  <si>
    <t xml:space="preserve">    教育支出</t>
  </si>
  <si>
    <t xml:space="preserve">    个人所得税</t>
  </si>
  <si>
    <t xml:space="preserve">    科学技术支出</t>
  </si>
  <si>
    <t xml:space="preserve">    资源税</t>
  </si>
  <si>
    <t xml:space="preserve">    文化体育与传媒支出</t>
  </si>
  <si>
    <t xml:space="preserve">    城市维护建设税</t>
  </si>
  <si>
    <t xml:space="preserve">    社会保障和就业支出</t>
  </si>
  <si>
    <t xml:space="preserve">    房产税</t>
  </si>
  <si>
    <t xml:space="preserve">    卫生健康支出</t>
  </si>
  <si>
    <t xml:space="preserve">    印花税</t>
  </si>
  <si>
    <t xml:space="preserve">    节能环保支出</t>
  </si>
  <si>
    <t xml:space="preserve">    城镇土地使用税</t>
  </si>
  <si>
    <t xml:space="preserve">    城乡社区支出</t>
  </si>
  <si>
    <t xml:space="preserve">    土地增值税</t>
  </si>
  <si>
    <t xml:space="preserve">    农林水支出</t>
  </si>
  <si>
    <t xml:space="preserve">    耕地占用税</t>
  </si>
  <si>
    <t xml:space="preserve">    交通运输支出</t>
  </si>
  <si>
    <t xml:space="preserve">    契税</t>
  </si>
  <si>
    <t xml:space="preserve">    资源勘探工业信息等支出</t>
  </si>
  <si>
    <t xml:space="preserve">    烟叶税</t>
  </si>
  <si>
    <t xml:space="preserve">    商业服务业等支出</t>
  </si>
  <si>
    <t xml:space="preserve">    环境保护税</t>
  </si>
  <si>
    <t xml:space="preserve">    自然资源海洋气象等支出</t>
  </si>
  <si>
    <t>2.非税收入</t>
  </si>
  <si>
    <t xml:space="preserve">    住房保障支出</t>
  </si>
  <si>
    <t>　专项收入</t>
  </si>
  <si>
    <t xml:space="preserve">    灾害防治及应急管理支出</t>
  </si>
  <si>
    <t>　行政事业性收费收入</t>
  </si>
  <si>
    <t xml:space="preserve">    预备费</t>
  </si>
  <si>
    <t>　罚没收入</t>
  </si>
  <si>
    <t xml:space="preserve">    债务付息等支出</t>
  </si>
  <si>
    <t>　国有资源(资产)有偿使用收入</t>
  </si>
  <si>
    <t>二、上解中央和市级支出</t>
  </si>
  <si>
    <t xml:space="preserve">    捐赠收入</t>
  </si>
  <si>
    <t>三、债务还本支出</t>
  </si>
  <si>
    <t xml:space="preserve">    政府住房基金收入</t>
  </si>
  <si>
    <t xml:space="preserve">   其他收入</t>
  </si>
  <si>
    <t>二、上级补助收入</t>
  </si>
  <si>
    <t>三、上年结转结余收入</t>
  </si>
  <si>
    <t>四、债券转贷收入</t>
  </si>
  <si>
    <t>五、动用预算稳定调节基金</t>
  </si>
  <si>
    <t>六、调入资金</t>
  </si>
  <si>
    <t>附件2：</t>
  </si>
  <si>
    <t>2021年政府性基金预算收支调整预算表（草案）</t>
  </si>
  <si>
    <t>收   入   类</t>
  </si>
  <si>
    <t>支    出   类</t>
  </si>
  <si>
    <t>总  计</t>
  </si>
  <si>
    <t xml:space="preserve">    一、政府性基金收入</t>
  </si>
  <si>
    <t xml:space="preserve">   一、本级支出合计</t>
  </si>
  <si>
    <t xml:space="preserve">    国有土地使用权出让金</t>
  </si>
  <si>
    <t xml:space="preserve">  文化旅游体育与传媒支出</t>
  </si>
  <si>
    <t xml:space="preserve">    国有土地收益基金收入</t>
  </si>
  <si>
    <t xml:space="preserve">  社会保障和就业支出</t>
  </si>
  <si>
    <t xml:space="preserve">    农业土地开发资金收入</t>
  </si>
  <si>
    <t xml:space="preserve">  城乡社区支出</t>
  </si>
  <si>
    <t xml:space="preserve">    城市基础设施建设配套费收入</t>
  </si>
  <si>
    <t xml:space="preserve">  农林水支出</t>
  </si>
  <si>
    <t xml:space="preserve">    其他政府性基金收入</t>
  </si>
  <si>
    <t xml:space="preserve">  其他支出</t>
  </si>
  <si>
    <t xml:space="preserve">   二、上级基金补助收入</t>
  </si>
  <si>
    <t xml:space="preserve">  债务付息支出</t>
  </si>
  <si>
    <t xml:space="preserve">   三、上年结转结余收入</t>
  </si>
  <si>
    <t xml:space="preserve">  抗疫特别国债安排的支出</t>
  </si>
  <si>
    <t xml:space="preserve">   四、债券转贷收入</t>
  </si>
  <si>
    <t>二、基金上解支出</t>
  </si>
  <si>
    <t>三、调出资金</t>
  </si>
  <si>
    <t>附件3：</t>
  </si>
  <si>
    <t>2021年国有资本经营预算收支调整预算表（草案）</t>
  </si>
  <si>
    <t>收入合计</t>
  </si>
  <si>
    <t>支出合计</t>
  </si>
  <si>
    <t>一、国有资本经营预算收入</t>
  </si>
  <si>
    <t>一、国有资本经营预算支出</t>
  </si>
  <si>
    <t>二、转移性支出</t>
  </si>
  <si>
    <t xml:space="preserve">      调出资金</t>
  </si>
  <si>
    <t>附件4：</t>
  </si>
  <si>
    <t>重庆市巫山县2021年地方政府债务限额调整情况表</t>
  </si>
  <si>
    <t>单位：亿元</t>
  </si>
  <si>
    <t>项    目</t>
  </si>
  <si>
    <t>额度</t>
  </si>
  <si>
    <t>一、2020年地方政府债务限额</t>
  </si>
  <si>
    <t>其中： 一般债务限额</t>
  </si>
  <si>
    <t xml:space="preserve">       专项债务限额</t>
  </si>
  <si>
    <t>二、2021年新增地方政府债务限额</t>
  </si>
  <si>
    <t>附：提前下达的2020年新增地方政府债务限额</t>
  </si>
  <si>
    <t>三、2021年地方政府债务限额</t>
  </si>
  <si>
    <t>注：本表反映本级当年地方政府债务限额调整情况，由县级以上地方各级财政部门在本级人民代表大会常务委员会批准预算调整方案后二十日内公开。</t>
  </si>
  <si>
    <t>附件5：</t>
  </si>
  <si>
    <t>重庆市巫山县2021年限额调整地方政府债券资金安排表</t>
  </si>
  <si>
    <t>项目名称</t>
  </si>
  <si>
    <t>项目类型</t>
  </si>
  <si>
    <t>项目主管部门</t>
  </si>
  <si>
    <t>债券性质</t>
  </si>
  <si>
    <t>债券规模</t>
  </si>
  <si>
    <t>巫溪至巫山高速公路巫溪至大昌段项目</t>
  </si>
  <si>
    <t>交通基础设施</t>
  </si>
  <si>
    <t>县交通局</t>
  </si>
  <si>
    <t>一般债券</t>
  </si>
  <si>
    <t>巫山县新政务服务大厅能力提升建设工程项目</t>
  </si>
  <si>
    <t>政权建设</t>
  </si>
  <si>
    <t>县政务服务中心</t>
  </si>
  <si>
    <t>巫山县桂花大桥建设工程</t>
  </si>
  <si>
    <t>巫山县政权基础设施项目</t>
  </si>
  <si>
    <t>县委办</t>
  </si>
  <si>
    <t>巫山县龙水初级中学建设项目</t>
  </si>
  <si>
    <t>教育</t>
  </si>
  <si>
    <t>县教委</t>
  </si>
  <si>
    <t>巫山县双龙镇安静村乡村旅游基础及配套设施建设项目</t>
  </si>
  <si>
    <t>乡村振兴</t>
  </si>
  <si>
    <t>县文化旅游委</t>
  </si>
  <si>
    <t>巫山县白泉小学建设项目</t>
  </si>
  <si>
    <t>巫山县青少年宫建设项目</t>
  </si>
  <si>
    <t>社会事业</t>
  </si>
  <si>
    <t>团县委</t>
  </si>
  <si>
    <t>巫山县新型智慧城市建设（一期）</t>
  </si>
  <si>
    <t>信息产业</t>
  </si>
  <si>
    <t>县经信委</t>
  </si>
  <si>
    <t>巫山县早阳新城早阳隧道及朱家坪隧道工程</t>
  </si>
  <si>
    <t>清漂能力提升建设项目</t>
  </si>
  <si>
    <t>生态环保</t>
  </si>
  <si>
    <t>县城管局</t>
  </si>
  <si>
    <t>重庆市巫山县公共安全视频监控建设联网应用工程（第三期）</t>
  </si>
  <si>
    <t>县公安局</t>
  </si>
  <si>
    <t>巫山县移民维稳联动中心</t>
  </si>
  <si>
    <t>巫山县城市提质升级建设项目</t>
  </si>
  <si>
    <t>市政和产业园区基础设施</t>
  </si>
  <si>
    <t>县住房城乡建委</t>
  </si>
  <si>
    <t>专项债券</t>
  </si>
  <si>
    <t>巫山县新县城安全出口通道工程</t>
  </si>
  <si>
    <t>巫山县脆李基地基础设施建设项目</t>
  </si>
  <si>
    <t>文化旅游</t>
  </si>
  <si>
    <t>巫山县早阳片区棚户区改造项目（一期）</t>
  </si>
  <si>
    <t>棚户区改造</t>
  </si>
  <si>
    <t>巫山县城乡基础设施补短板项目</t>
  </si>
  <si>
    <t>巫山县县城新区江东组团烟雨公园</t>
  </si>
  <si>
    <t>城市建设</t>
  </si>
  <si>
    <t>县城新区管委会</t>
  </si>
  <si>
    <t>平河乡村旅游特色小镇平河印象建设项目</t>
  </si>
  <si>
    <t>巫山脆李基地园项目</t>
  </si>
  <si>
    <t>巫山县县城新区江东组团妙采路道路工程</t>
  </si>
  <si>
    <t>巫山县基础设施综合提升建设项目（一期）</t>
  </si>
  <si>
    <t>巫山县早阳新城滨湖北路工程</t>
  </si>
  <si>
    <t>巫山县残疾人康复中心建设项目</t>
  </si>
  <si>
    <t>社会保障</t>
  </si>
  <si>
    <t>县残联</t>
  </si>
  <si>
    <t>巫山县县城新区江东组团华藻街道路工程</t>
  </si>
  <si>
    <t>龙溪古镇保护利用项目</t>
  </si>
  <si>
    <t>巫山县高速宽带智能化数字广播电视网络建设项目</t>
  </si>
  <si>
    <t>巫山县建筑垃圾资源回收利用工程</t>
  </si>
  <si>
    <t>注：本表反映本级当年新增地方政府债券资金使用安排，由县级以上地方各级财政部门在本级人民代表大会常务委员会批准预算调整方案后二十日内公开。</t>
  </si>
</sst>
</file>

<file path=xl/styles.xml><?xml version="1.0" encoding="utf-8"?>
<styleSheet xmlns="http://schemas.openxmlformats.org/spreadsheetml/2006/main">
  <numFmts count="11">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Red]\(0\)"/>
    <numFmt numFmtId="177" formatCode="_ * #,##0_ ;_ * \-#,##0_ ;_ * &quot;-&quot;??_ ;_ @_ "/>
    <numFmt numFmtId="178" formatCode="0_ "/>
    <numFmt numFmtId="179" formatCode="#,##0_ "/>
    <numFmt numFmtId="180" formatCode="#,##0_);[Red]\(#,##0\)"/>
    <numFmt numFmtId="181" formatCode=";;"/>
    <numFmt numFmtId="182" formatCode="0.0_);[Red]\(0.0\)"/>
  </numFmts>
  <fonts count="57">
    <font>
      <sz val="12"/>
      <name val="宋体"/>
      <charset val="134"/>
    </font>
    <font>
      <sz val="11"/>
      <color indexed="8"/>
      <name val="方正黑体_GBK"/>
      <charset val="134"/>
    </font>
    <font>
      <sz val="16"/>
      <color indexed="8"/>
      <name val="方正小标宋_GBK"/>
      <charset val="134"/>
    </font>
    <font>
      <sz val="11"/>
      <color indexed="8"/>
      <name val="宋体"/>
      <charset val="134"/>
      <scheme val="minor"/>
    </font>
    <font>
      <sz val="11"/>
      <name val="方正黑体_GBK"/>
      <charset val="134"/>
    </font>
    <font>
      <sz val="16"/>
      <name val="方正小标宋_GBK"/>
      <charset val="134"/>
    </font>
    <font>
      <sz val="9"/>
      <name val="SimSun"/>
      <charset val="134"/>
    </font>
    <font>
      <b/>
      <sz val="11"/>
      <name val="SimSun"/>
      <charset val="134"/>
    </font>
    <font>
      <b/>
      <sz val="10"/>
      <name val="SimSun-ExtB"/>
      <charset val="134"/>
    </font>
    <font>
      <b/>
      <sz val="10"/>
      <name val="SimSun"/>
      <charset val="134"/>
    </font>
    <font>
      <sz val="12"/>
      <name val="Times New Roman"/>
      <charset val="134"/>
    </font>
    <font>
      <sz val="11"/>
      <name val="SimSun"/>
      <charset val="134"/>
    </font>
    <font>
      <sz val="12"/>
      <name val="方正仿宋_GBK"/>
      <charset val="134"/>
    </font>
    <font>
      <sz val="11"/>
      <name val="方正仿宋_GBK"/>
      <charset val="134"/>
    </font>
    <font>
      <sz val="12"/>
      <name val="方正小标宋_GBK"/>
      <charset val="134"/>
    </font>
    <font>
      <sz val="10"/>
      <name val="方正仿宋_GBK"/>
      <charset val="134"/>
    </font>
    <font>
      <sz val="10"/>
      <name val="Arial"/>
      <charset val="134"/>
    </font>
    <font>
      <sz val="12"/>
      <name val="方正黑体_GBK"/>
      <charset val="134"/>
    </font>
    <font>
      <sz val="18"/>
      <name val="方正小标宋_GBK"/>
      <charset val="134"/>
    </font>
    <font>
      <sz val="11"/>
      <name val="方正小标宋_GBK"/>
      <charset val="134"/>
    </font>
    <font>
      <sz val="10"/>
      <name val="方正小标宋_GBK"/>
      <charset val="134"/>
    </font>
    <font>
      <b/>
      <sz val="12"/>
      <name val="Times New Roman"/>
      <charset val="134"/>
    </font>
    <font>
      <sz val="11"/>
      <color theme="1"/>
      <name val="方正小标宋_GBK"/>
      <charset val="134"/>
    </font>
    <font>
      <sz val="11"/>
      <name val="Arial"/>
      <charset val="134"/>
    </font>
    <font>
      <sz val="11"/>
      <color theme="1"/>
      <name val="方正仿宋_GBK"/>
      <charset val="134"/>
    </font>
    <font>
      <sz val="18"/>
      <color indexed="8"/>
      <name val="方正小标宋_GBK"/>
      <charset val="134"/>
    </font>
    <font>
      <b/>
      <sz val="10"/>
      <name val="宋体"/>
      <charset val="134"/>
    </font>
    <font>
      <b/>
      <sz val="12"/>
      <name val="宋体"/>
      <charset val="134"/>
    </font>
    <font>
      <b/>
      <sz val="11"/>
      <name val="方正楷体_GBK"/>
      <charset val="134"/>
    </font>
    <font>
      <sz val="11"/>
      <name val="宋体"/>
      <charset val="134"/>
      <scheme val="minor"/>
    </font>
    <font>
      <sz val="11"/>
      <color theme="1"/>
      <name val="宋体"/>
      <charset val="134"/>
      <scheme val="minor"/>
    </font>
    <font>
      <sz val="11"/>
      <color theme="1"/>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00610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sz val="10"/>
      <name val="宋体"/>
      <charset val="134"/>
    </font>
    <font>
      <b/>
      <sz val="18"/>
      <color theme="3"/>
      <name val="宋体"/>
      <charset val="134"/>
      <scheme val="minor"/>
    </font>
    <font>
      <sz val="12"/>
      <color rgb="FF000000"/>
      <name val="宋体"/>
      <charset val="134"/>
    </font>
    <font>
      <sz val="11"/>
      <color rgb="FF000000"/>
      <name val="宋体"/>
      <charset val="134"/>
    </font>
    <font>
      <sz val="12"/>
      <color theme="1"/>
      <name val="宋体"/>
      <charset val="134"/>
      <scheme val="minor"/>
    </font>
    <font>
      <sz val="12"/>
      <color indexed="8"/>
      <name val="宋体"/>
      <charset val="134"/>
    </font>
    <font>
      <b/>
      <sz val="12"/>
      <name val="方正仿宋_GBK"/>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399975585192419"/>
        <bgColor indexed="64"/>
      </patternFill>
    </fill>
  </fills>
  <borders count="30">
    <border>
      <left/>
      <right/>
      <top/>
      <bottom/>
      <diagonal/>
    </border>
    <border>
      <left style="thin">
        <color auto="1"/>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auto="1"/>
      </right>
      <top/>
      <bottom/>
      <diagonal/>
    </border>
    <border>
      <left style="thin">
        <color auto="1"/>
      </left>
      <right style="thin">
        <color auto="1"/>
      </right>
      <top/>
      <bottom/>
      <diagonal/>
    </border>
    <border>
      <left/>
      <right style="thin">
        <color rgb="FF000000"/>
      </right>
      <top/>
      <bottom/>
      <diagonal/>
    </border>
    <border>
      <left/>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129">
    <xf numFmtId="0" fontId="0" fillId="0" borderId="0">
      <alignment vertical="center"/>
    </xf>
    <xf numFmtId="42" fontId="30" fillId="0" borderId="0" applyFont="0" applyFill="0" applyBorder="0" applyAlignment="0" applyProtection="0">
      <alignment vertical="center"/>
    </xf>
    <xf numFmtId="44" fontId="30" fillId="0" borderId="0" applyFont="0" applyFill="0" applyBorder="0" applyAlignment="0" applyProtection="0">
      <alignment vertical="center"/>
    </xf>
    <xf numFmtId="0" fontId="0" fillId="0" borderId="0">
      <protection locked="0"/>
    </xf>
    <xf numFmtId="0" fontId="31" fillId="6" borderId="0" applyNumberFormat="0" applyBorder="0" applyAlignment="0" applyProtection="0">
      <alignment vertical="center"/>
    </xf>
    <xf numFmtId="0" fontId="36" fillId="11" borderId="24" applyNumberFormat="0" applyAlignment="0" applyProtection="0">
      <alignment vertical="center"/>
    </xf>
    <xf numFmtId="0" fontId="0" fillId="0" borderId="0">
      <protection locked="0"/>
    </xf>
    <xf numFmtId="41" fontId="30" fillId="0" borderId="0" applyFont="0" applyFill="0" applyBorder="0" applyAlignment="0" applyProtection="0">
      <alignment vertical="center"/>
    </xf>
    <xf numFmtId="43" fontId="30" fillId="0" borderId="0" applyFont="0" applyFill="0" applyBorder="0" applyAlignment="0" applyProtection="0">
      <alignment vertical="center"/>
    </xf>
    <xf numFmtId="0" fontId="30" fillId="0" borderId="0">
      <alignment vertical="center"/>
    </xf>
    <xf numFmtId="0" fontId="31" fillId="3" borderId="0" applyNumberFormat="0" applyBorder="0" applyAlignment="0" applyProtection="0">
      <alignment vertical="center"/>
    </xf>
    <xf numFmtId="0" fontId="42" fillId="21" borderId="0" applyNumberFormat="0" applyBorder="0" applyAlignment="0" applyProtection="0">
      <alignment vertical="center"/>
    </xf>
    <xf numFmtId="0" fontId="33" fillId="25"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46" fillId="0" borderId="0" applyNumberFormat="0" applyFill="0" applyBorder="0" applyAlignment="0" applyProtection="0">
      <alignment vertical="center"/>
    </xf>
    <xf numFmtId="0" fontId="30" fillId="26" borderId="28" applyNumberFormat="0" applyFont="0" applyAlignment="0" applyProtection="0">
      <alignment vertical="center"/>
    </xf>
    <xf numFmtId="0" fontId="30" fillId="0" borderId="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5" fillId="0" borderId="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xf numFmtId="0" fontId="52" fillId="0" borderId="0">
      <alignment vertical="center"/>
    </xf>
    <xf numFmtId="0" fontId="38" fillId="0" borderId="0" applyNumberFormat="0" applyFill="0" applyBorder="0" applyAlignment="0" applyProtection="0">
      <alignment vertical="center"/>
    </xf>
    <xf numFmtId="0" fontId="34" fillId="0" borderId="23" applyNumberFormat="0" applyFill="0" applyAlignment="0" applyProtection="0">
      <alignment vertical="center"/>
    </xf>
    <xf numFmtId="0" fontId="40" fillId="0" borderId="23" applyNumberFormat="0" applyFill="0" applyAlignment="0" applyProtection="0">
      <alignment vertical="center"/>
    </xf>
    <xf numFmtId="0" fontId="33" fillId="5" borderId="0" applyNumberFormat="0" applyBorder="0" applyAlignment="0" applyProtection="0">
      <alignment vertical="center"/>
    </xf>
    <xf numFmtId="0" fontId="41" fillId="0" borderId="27" applyNumberFormat="0" applyFill="0" applyAlignment="0" applyProtection="0">
      <alignment vertical="center"/>
    </xf>
    <xf numFmtId="0" fontId="33" fillId="32" borderId="0" applyNumberFormat="0" applyBorder="0" applyAlignment="0" applyProtection="0">
      <alignment vertical="center"/>
    </xf>
    <xf numFmtId="0" fontId="47" fillId="30" borderId="29" applyNumberFormat="0" applyAlignment="0" applyProtection="0">
      <alignment vertical="center"/>
    </xf>
    <xf numFmtId="0" fontId="49" fillId="30" borderId="24" applyNumberFormat="0" applyAlignment="0" applyProtection="0">
      <alignment vertical="center"/>
    </xf>
    <xf numFmtId="0" fontId="30" fillId="0" borderId="0">
      <alignment vertical="center"/>
    </xf>
    <xf numFmtId="0" fontId="0" fillId="0" borderId="0">
      <protection locked="0"/>
    </xf>
    <xf numFmtId="0" fontId="37" fillId="15" borderId="25" applyNumberFormat="0" applyAlignment="0" applyProtection="0">
      <alignment vertical="center"/>
    </xf>
    <xf numFmtId="0" fontId="32" fillId="0" borderId="22" applyNumberFormat="0" applyFill="0" applyAlignment="0" applyProtection="0">
      <alignment vertical="center"/>
    </xf>
    <xf numFmtId="0" fontId="30" fillId="0" borderId="0">
      <alignment vertical="center"/>
    </xf>
    <xf numFmtId="0" fontId="31" fillId="9" borderId="0" applyNumberFormat="0" applyBorder="0" applyAlignment="0" applyProtection="0">
      <alignment vertical="center"/>
    </xf>
    <xf numFmtId="0" fontId="33" fillId="17" borderId="0" applyNumberFormat="0" applyBorder="0" applyAlignment="0" applyProtection="0">
      <alignment vertical="center"/>
    </xf>
    <xf numFmtId="0" fontId="39" fillId="0" borderId="26" applyNumberFormat="0" applyFill="0" applyAlignment="0" applyProtection="0">
      <alignment vertical="center"/>
    </xf>
    <xf numFmtId="0" fontId="0" fillId="0" borderId="0">
      <alignment vertical="center"/>
    </xf>
    <xf numFmtId="0" fontId="43" fillId="24" borderId="0" applyNumberFormat="0" applyBorder="0" applyAlignment="0" applyProtection="0">
      <alignment vertical="center"/>
    </xf>
    <xf numFmtId="0" fontId="35" fillId="8" borderId="0" applyNumberFormat="0" applyBorder="0" applyAlignment="0" applyProtection="0">
      <alignment vertical="center"/>
    </xf>
    <xf numFmtId="0" fontId="31" fillId="4" borderId="0" applyNumberFormat="0" applyBorder="0" applyAlignment="0" applyProtection="0">
      <alignment vertical="center"/>
    </xf>
    <xf numFmtId="0" fontId="0" fillId="0" borderId="0">
      <alignment vertical="center"/>
    </xf>
    <xf numFmtId="0" fontId="33" fillId="29" borderId="0" applyNumberFormat="0" applyBorder="0" applyAlignment="0" applyProtection="0">
      <alignment vertical="center"/>
    </xf>
    <xf numFmtId="0" fontId="31" fillId="31" borderId="0" applyNumberFormat="0" applyBorder="0" applyAlignment="0" applyProtection="0">
      <alignment vertical="center"/>
    </xf>
    <xf numFmtId="0" fontId="31" fillId="14" borderId="0" applyNumberFormat="0" applyBorder="0" applyAlignment="0" applyProtection="0">
      <alignment vertical="center"/>
    </xf>
    <xf numFmtId="0" fontId="31" fillId="23" borderId="0" applyNumberFormat="0" applyBorder="0" applyAlignment="0" applyProtection="0">
      <alignment vertical="center"/>
    </xf>
    <xf numFmtId="0" fontId="31" fillId="20" borderId="0" applyNumberFormat="0" applyBorder="0" applyAlignment="0" applyProtection="0">
      <alignment vertical="center"/>
    </xf>
    <xf numFmtId="0" fontId="33" fillId="13" borderId="0" applyNumberFormat="0" applyBorder="0" applyAlignment="0" applyProtection="0">
      <alignment vertical="center"/>
    </xf>
    <xf numFmtId="41" fontId="0" fillId="0" borderId="0" applyFont="0" applyFill="0" applyBorder="0" applyAlignment="0" applyProtection="0"/>
    <xf numFmtId="0" fontId="33" fillId="19" borderId="0" applyNumberFormat="0" applyBorder="0" applyAlignment="0" applyProtection="0">
      <alignment vertical="center"/>
    </xf>
    <xf numFmtId="41" fontId="30" fillId="0" borderId="0" applyFont="0" applyFill="0" applyBorder="0" applyAlignment="0" applyProtection="0">
      <alignment vertical="center"/>
    </xf>
    <xf numFmtId="0" fontId="31" fillId="7" borderId="0" applyNumberFormat="0" applyBorder="0" applyAlignment="0" applyProtection="0">
      <alignment vertical="center"/>
    </xf>
    <xf numFmtId="0" fontId="31" fillId="28" borderId="0" applyNumberFormat="0" applyBorder="0" applyAlignment="0" applyProtection="0">
      <alignment vertical="center"/>
    </xf>
    <xf numFmtId="0" fontId="33" fillId="12" borderId="0" applyNumberFormat="0" applyBorder="0" applyAlignment="0" applyProtection="0">
      <alignment vertical="center"/>
    </xf>
    <xf numFmtId="0" fontId="31" fillId="16" borderId="0" applyNumberFormat="0" applyBorder="0" applyAlignment="0" applyProtection="0">
      <alignment vertical="center"/>
    </xf>
    <xf numFmtId="0" fontId="33" fillId="22" borderId="0" applyNumberFormat="0" applyBorder="0" applyAlignment="0" applyProtection="0">
      <alignment vertical="center"/>
    </xf>
    <xf numFmtId="0" fontId="33" fillId="18" borderId="0" applyNumberFormat="0" applyBorder="0" applyAlignment="0" applyProtection="0">
      <alignment vertical="center"/>
    </xf>
    <xf numFmtId="0" fontId="31" fillId="27" borderId="0" applyNumberFormat="0" applyBorder="0" applyAlignment="0" applyProtection="0">
      <alignment vertical="center"/>
    </xf>
    <xf numFmtId="0" fontId="0" fillId="0" borderId="0">
      <protection locked="0"/>
    </xf>
    <xf numFmtId="0" fontId="33"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0">
      <alignment vertical="center"/>
    </xf>
    <xf numFmtId="0" fontId="30" fillId="0" borderId="0">
      <alignment vertical="center"/>
    </xf>
    <xf numFmtId="0" fontId="0" fillId="0" borderId="0">
      <alignment vertical="center"/>
    </xf>
    <xf numFmtId="0" fontId="0" fillId="0" borderId="0"/>
    <xf numFmtId="0" fontId="53" fillId="0" borderId="0">
      <protection locked="0"/>
    </xf>
    <xf numFmtId="0" fontId="0" fillId="0" borderId="0"/>
    <xf numFmtId="0" fontId="54" fillId="0" borderId="0">
      <alignment vertical="center"/>
    </xf>
    <xf numFmtId="0" fontId="0" fillId="0" borderId="0"/>
    <xf numFmtId="0" fontId="0" fillId="0" borderId="0">
      <alignment vertical="center"/>
    </xf>
    <xf numFmtId="0" fontId="0" fillId="0" borderId="0">
      <alignment vertical="center"/>
    </xf>
    <xf numFmtId="0" fontId="55" fillId="0" borderId="0">
      <alignment vertical="center"/>
    </xf>
    <xf numFmtId="0" fontId="30" fillId="0" borderId="0">
      <alignment vertical="center"/>
    </xf>
    <xf numFmtId="0" fontId="0" fillId="0" borderId="0">
      <alignment vertical="center"/>
    </xf>
    <xf numFmtId="0" fontId="0" fillId="0" borderId="0"/>
    <xf numFmtId="0" fontId="45" fillId="0" borderId="0">
      <alignment vertical="center"/>
    </xf>
    <xf numFmtId="0" fontId="30" fillId="0" borderId="0">
      <alignment vertical="center"/>
    </xf>
    <xf numFmtId="0" fontId="0" fillId="0" borderId="0"/>
    <xf numFmtId="0" fontId="30" fillId="0" borderId="0">
      <alignment vertical="center"/>
    </xf>
    <xf numFmtId="0" fontId="30" fillId="0" borderId="0"/>
    <xf numFmtId="0" fontId="3" fillId="0" borderId="0">
      <alignment vertical="center"/>
    </xf>
    <xf numFmtId="41" fontId="3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30" fillId="0" borderId="0">
      <alignment vertical="center"/>
    </xf>
    <xf numFmtId="0" fontId="0" fillId="0" borderId="0">
      <alignment vertical="center"/>
    </xf>
    <xf numFmtId="0" fontId="0" fillId="0" borderId="0">
      <protection locked="0"/>
    </xf>
    <xf numFmtId="0" fontId="0" fillId="0" borderId="0"/>
    <xf numFmtId="0" fontId="0" fillId="0" borderId="0"/>
    <xf numFmtId="0" fontId="0" fillId="0" borderId="0">
      <protection locked="0"/>
    </xf>
    <xf numFmtId="0" fontId="0" fillId="0" borderId="0"/>
    <xf numFmtId="0" fontId="0" fillId="0" borderId="0"/>
    <xf numFmtId="0" fontId="0" fillId="0" borderId="0"/>
    <xf numFmtId="0" fontId="30" fillId="0" borderId="0">
      <alignment vertical="center"/>
    </xf>
    <xf numFmtId="0" fontId="30" fillId="0" borderId="0">
      <alignment vertical="center"/>
    </xf>
    <xf numFmtId="0" fontId="45"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 fillId="0" borderId="0">
      <alignment vertical="center"/>
    </xf>
    <xf numFmtId="0" fontId="0" fillId="0" borderId="0">
      <alignment vertical="center"/>
    </xf>
    <xf numFmtId="0" fontId="0" fillId="0" borderId="0"/>
    <xf numFmtId="0" fontId="0" fillId="0" borderId="0">
      <alignment vertical="center"/>
    </xf>
    <xf numFmtId="0" fontId="30" fillId="0" borderId="0">
      <alignment vertical="center"/>
    </xf>
    <xf numFmtId="0" fontId="16" fillId="0" borderId="0"/>
    <xf numFmtId="0" fontId="0" fillId="0" borderId="0"/>
    <xf numFmtId="0" fontId="0" fillId="0" borderId="0"/>
    <xf numFmtId="43" fontId="30" fillId="0" borderId="0" applyFont="0" applyFill="0" applyBorder="0" applyAlignment="0" applyProtection="0">
      <alignment vertical="center"/>
    </xf>
    <xf numFmtId="178" fontId="45" fillId="0" borderId="0" applyProtection="0">
      <alignment vertical="center"/>
    </xf>
    <xf numFmtId="43" fontId="0" fillId="0" borderId="0" applyFont="0" applyFill="0" applyBorder="0" applyAlignment="0" applyProtection="0"/>
    <xf numFmtId="0"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30" fillId="0" borderId="0" applyFont="0" applyFill="0" applyBorder="0" applyAlignment="0" applyProtection="0">
      <alignment vertical="center"/>
    </xf>
    <xf numFmtId="0" fontId="16" fillId="0" borderId="0"/>
  </cellStyleXfs>
  <cellXfs count="134">
    <xf numFmtId="0" fontId="0" fillId="0" borderId="0" xfId="0">
      <alignment vertical="center"/>
    </xf>
    <xf numFmtId="0" fontId="1" fillId="0" borderId="0" xfId="113" applyFont="1">
      <alignment vertical="center"/>
    </xf>
    <xf numFmtId="0" fontId="2" fillId="0" borderId="0" xfId="113" applyFont="1">
      <alignment vertical="center"/>
    </xf>
    <xf numFmtId="0" fontId="3" fillId="0" borderId="0" xfId="113" applyFill="1">
      <alignment vertical="center"/>
    </xf>
    <xf numFmtId="0" fontId="3" fillId="0" borderId="0" xfId="113">
      <alignment vertical="center"/>
    </xf>
    <xf numFmtId="0" fontId="4" fillId="0" borderId="0" xfId="113" applyFont="1" applyBorder="1" applyAlignment="1">
      <alignment horizontal="left" vertical="center" wrapText="1"/>
    </xf>
    <xf numFmtId="0" fontId="5" fillId="0" borderId="0" xfId="113" applyFont="1" applyBorder="1" applyAlignment="1">
      <alignment horizontal="center" vertical="center" wrapText="1"/>
    </xf>
    <xf numFmtId="0" fontId="6" fillId="0" borderId="0" xfId="113" applyFont="1" applyBorder="1" applyAlignment="1">
      <alignment horizontal="right" vertical="center" wrapText="1"/>
    </xf>
    <xf numFmtId="0" fontId="7" fillId="0" borderId="1" xfId="113" applyFont="1" applyBorder="1" applyAlignment="1">
      <alignment horizontal="center" vertical="center" wrapText="1"/>
    </xf>
    <xf numFmtId="0" fontId="7" fillId="0" borderId="2" xfId="113" applyFont="1" applyBorder="1" applyAlignment="1">
      <alignment horizontal="center" vertical="center" wrapText="1"/>
    </xf>
    <xf numFmtId="0" fontId="7" fillId="0" borderId="3" xfId="113" applyFont="1" applyBorder="1" applyAlignment="1">
      <alignment horizontal="center" vertical="center" wrapText="1"/>
    </xf>
    <xf numFmtId="0" fontId="7" fillId="0" borderId="4" xfId="113" applyFont="1" applyBorder="1" applyAlignment="1">
      <alignment horizontal="center" vertical="center" wrapText="1"/>
    </xf>
    <xf numFmtId="0" fontId="7" fillId="0" borderId="5" xfId="113" applyFont="1" applyFill="1" applyBorder="1" applyAlignment="1">
      <alignment horizontal="center" vertical="center" wrapText="1"/>
    </xf>
    <xf numFmtId="0" fontId="8" fillId="0" borderId="5" xfId="113" applyFont="1" applyFill="1" applyBorder="1" applyAlignment="1">
      <alignment horizontal="left" vertical="center" wrapText="1"/>
    </xf>
    <xf numFmtId="0" fontId="9" fillId="0" borderId="5" xfId="113" applyFont="1" applyFill="1" applyBorder="1" applyAlignment="1">
      <alignment horizontal="left" vertical="center" wrapText="1"/>
    </xf>
    <xf numFmtId="0" fontId="10" fillId="0" borderId="0" xfId="8" applyNumberFormat="1" applyFont="1" applyFill="1" applyAlignment="1">
      <alignment horizontal="center" vertical="center" wrapText="1"/>
    </xf>
    <xf numFmtId="0" fontId="0" fillId="0" borderId="0" xfId="0" applyBorder="1">
      <alignment vertical="center"/>
    </xf>
    <xf numFmtId="0" fontId="6" fillId="0" borderId="6" xfId="113" applyFont="1" applyBorder="1" applyAlignment="1">
      <alignment horizontal="left" vertical="center" wrapText="1"/>
    </xf>
    <xf numFmtId="0" fontId="1" fillId="0" borderId="0" xfId="89" applyFont="1">
      <alignment vertical="center"/>
    </xf>
    <xf numFmtId="0" fontId="2" fillId="0" borderId="0" xfId="89" applyFont="1">
      <alignment vertical="center"/>
    </xf>
    <xf numFmtId="0" fontId="3" fillId="0" borderId="0" xfId="89">
      <alignment vertical="center"/>
    </xf>
    <xf numFmtId="0" fontId="4" fillId="0" borderId="0" xfId="89" applyFont="1" applyBorder="1" applyAlignment="1">
      <alignment horizontal="left" vertical="center" wrapText="1"/>
    </xf>
    <xf numFmtId="0" fontId="5" fillId="0" borderId="0" xfId="89" applyFont="1" applyBorder="1" applyAlignment="1">
      <alignment horizontal="center" vertical="center" wrapText="1"/>
    </xf>
    <xf numFmtId="0" fontId="6" fillId="0" borderId="0" xfId="89" applyFont="1" applyBorder="1" applyAlignment="1">
      <alignment horizontal="right" vertical="center" wrapText="1"/>
    </xf>
    <xf numFmtId="0" fontId="7" fillId="0" borderId="7" xfId="89" applyFont="1" applyBorder="1" applyAlignment="1">
      <alignment horizontal="center" vertical="center" wrapText="1"/>
    </xf>
    <xf numFmtId="0" fontId="7" fillId="0" borderId="8" xfId="89" applyFont="1" applyBorder="1" applyAlignment="1">
      <alignment horizontal="center" vertical="center" wrapText="1"/>
    </xf>
    <xf numFmtId="0" fontId="11" fillId="0" borderId="9" xfId="89" applyFont="1" applyBorder="1" applyAlignment="1">
      <alignment vertical="center" wrapText="1"/>
    </xf>
    <xf numFmtId="0" fontId="11" fillId="0" borderId="10" xfId="89" applyFont="1" applyBorder="1" applyAlignment="1">
      <alignment horizontal="center" vertical="center" wrapText="1"/>
    </xf>
    <xf numFmtId="0" fontId="11" fillId="0" borderId="11" xfId="89" applyFont="1" applyBorder="1" applyAlignment="1">
      <alignment vertical="center" wrapText="1"/>
    </xf>
    <xf numFmtId="0" fontId="11" fillId="0" borderId="12" xfId="89" applyFont="1" applyBorder="1" applyAlignment="1">
      <alignment horizontal="center" vertical="center" wrapText="1"/>
    </xf>
    <xf numFmtId="0" fontId="11" fillId="0" borderId="13" xfId="89" applyFont="1" applyBorder="1" applyAlignment="1">
      <alignment horizontal="center" vertical="center" wrapText="1"/>
    </xf>
    <xf numFmtId="0" fontId="11" fillId="0" borderId="0" xfId="89" applyFont="1" applyBorder="1" applyAlignment="1">
      <alignment vertical="center" wrapText="1"/>
    </xf>
    <xf numFmtId="0" fontId="11" fillId="0" borderId="14" xfId="89" applyFont="1" applyBorder="1" applyAlignment="1">
      <alignment horizontal="center" vertical="center" wrapText="1"/>
    </xf>
    <xf numFmtId="0" fontId="11" fillId="0" borderId="15" xfId="89" applyFont="1" applyBorder="1" applyAlignment="1">
      <alignment vertical="center" wrapText="1"/>
    </xf>
    <xf numFmtId="0" fontId="11" fillId="0" borderId="16" xfId="89" applyFont="1" applyBorder="1" applyAlignment="1">
      <alignment horizontal="center" vertical="center" wrapText="1"/>
    </xf>
    <xf numFmtId="0" fontId="11" fillId="0" borderId="17" xfId="89" applyFont="1" applyBorder="1" applyAlignment="1">
      <alignment vertical="center" wrapText="1"/>
    </xf>
    <xf numFmtId="0" fontId="11" fillId="0" borderId="18" xfId="89" applyFont="1" applyBorder="1" applyAlignment="1">
      <alignment vertical="center" wrapText="1"/>
    </xf>
    <xf numFmtId="0" fontId="6" fillId="0" borderId="0" xfId="89" applyFont="1" applyBorder="1" applyAlignment="1">
      <alignment vertical="center" wrapText="1"/>
    </xf>
    <xf numFmtId="0" fontId="12" fillId="0" borderId="0" xfId="0" applyFont="1">
      <alignment vertical="center"/>
    </xf>
    <xf numFmtId="0" fontId="13" fillId="0" borderId="0" xfId="118" applyFont="1"/>
    <xf numFmtId="0" fontId="14" fillId="0" borderId="0" xfId="118" applyFont="1"/>
    <xf numFmtId="0" fontId="15" fillId="0" borderId="0" xfId="118" applyFont="1"/>
    <xf numFmtId="0" fontId="16" fillId="0" borderId="0" xfId="118"/>
    <xf numFmtId="0" fontId="17" fillId="0" borderId="0" xfId="0" applyFont="1" applyAlignment="1">
      <alignment horizontal="left" vertical="center"/>
    </xf>
    <xf numFmtId="0" fontId="18" fillId="0" borderId="0" xfId="118" applyFont="1" applyAlignment="1">
      <alignment horizontal="center" vertical="center"/>
    </xf>
    <xf numFmtId="0" fontId="13" fillId="0" borderId="19" xfId="118" applyFont="1" applyBorder="1" applyAlignment="1">
      <alignment horizontal="left" vertical="center"/>
    </xf>
    <xf numFmtId="0" fontId="13" fillId="0" borderId="0" xfId="118" applyFont="1" applyAlignment="1">
      <alignment vertical="center"/>
    </xf>
    <xf numFmtId="0" fontId="13" fillId="0" borderId="0" xfId="118" applyFont="1" applyBorder="1" applyAlignment="1">
      <alignment horizontal="center" vertical="center"/>
    </xf>
    <xf numFmtId="0" fontId="14" fillId="0" borderId="20" xfId="118" applyFont="1" applyBorder="1" applyAlignment="1">
      <alignment horizontal="center" vertical="center"/>
    </xf>
    <xf numFmtId="0" fontId="19" fillId="0" borderId="5" xfId="0" applyFont="1" applyFill="1" applyBorder="1" applyAlignment="1">
      <alignment horizontal="center" vertical="center"/>
    </xf>
    <xf numFmtId="0" fontId="20" fillId="0" borderId="5" xfId="119" applyFont="1" applyFill="1" applyBorder="1" applyAlignment="1">
      <alignment horizontal="center" vertical="center" wrapText="1"/>
    </xf>
    <xf numFmtId="0" fontId="21" fillId="0" borderId="5" xfId="0" applyFont="1" applyBorder="1" applyAlignment="1">
      <alignment horizontal="center" vertical="center"/>
    </xf>
    <xf numFmtId="0" fontId="14" fillId="0" borderId="5" xfId="118" applyFont="1" applyBorder="1" applyAlignment="1">
      <alignment horizontal="center" vertical="center"/>
    </xf>
    <xf numFmtId="177" fontId="22" fillId="0" borderId="5" xfId="127" applyNumberFormat="1" applyFont="1" applyFill="1" applyBorder="1" applyAlignment="1">
      <alignment horizontal="center" vertical="center"/>
    </xf>
    <xf numFmtId="177" fontId="22" fillId="0" borderId="5" xfId="127" applyNumberFormat="1" applyFont="1" applyFill="1" applyBorder="1" applyAlignment="1">
      <alignment horizontal="right" vertical="center"/>
    </xf>
    <xf numFmtId="0" fontId="13" fillId="0" borderId="5" xfId="118" applyFont="1" applyFill="1" applyBorder="1" applyAlignment="1" applyProtection="1">
      <alignment horizontal="right" vertical="center" wrapText="1"/>
    </xf>
    <xf numFmtId="0" fontId="23" fillId="0" borderId="5" xfId="118" applyFont="1" applyBorder="1"/>
    <xf numFmtId="0" fontId="19" fillId="0" borderId="5" xfId="118" applyFont="1" applyFill="1" applyBorder="1" applyAlignment="1" applyProtection="1">
      <alignment horizontal="left" vertical="center" wrapText="1"/>
    </xf>
    <xf numFmtId="0" fontId="22" fillId="0" borderId="5" xfId="117" applyFont="1" applyBorder="1">
      <alignment vertical="center"/>
    </xf>
    <xf numFmtId="0" fontId="13" fillId="0" borderId="5" xfId="118" applyFont="1" applyFill="1" applyBorder="1" applyAlignment="1" applyProtection="1">
      <alignment horizontal="left" vertical="center" wrapText="1"/>
    </xf>
    <xf numFmtId="0" fontId="24" fillId="2" borderId="5" xfId="85" applyFont="1" applyFill="1" applyBorder="1" applyAlignment="1" applyProtection="1">
      <alignment vertical="center" wrapText="1"/>
    </xf>
    <xf numFmtId="0" fontId="13" fillId="0" borderId="5" xfId="118" applyFont="1" applyBorder="1"/>
    <xf numFmtId="0" fontId="13" fillId="0" borderId="0" xfId="0" applyFont="1" applyBorder="1" applyAlignment="1">
      <alignment horizontal="right" vertical="center"/>
    </xf>
    <xf numFmtId="0" fontId="13" fillId="0" borderId="0" xfId="0" applyFont="1">
      <alignment vertical="center"/>
    </xf>
    <xf numFmtId="0" fontId="19" fillId="0" borderId="0" xfId="0" applyFont="1">
      <alignment vertical="center"/>
    </xf>
    <xf numFmtId="0" fontId="14" fillId="0" borderId="0" xfId="0" applyFont="1">
      <alignment vertical="center"/>
    </xf>
    <xf numFmtId="0" fontId="17" fillId="0" borderId="0" xfId="0" applyFont="1">
      <alignment vertical="center"/>
    </xf>
    <xf numFmtId="0" fontId="25" fillId="0" borderId="0" xfId="79" applyFont="1" applyAlignment="1">
      <alignment horizontal="center" vertical="center"/>
    </xf>
    <xf numFmtId="0" fontId="13" fillId="0" borderId="19" xfId="79" applyFont="1" applyBorder="1" applyAlignment="1">
      <alignment horizontal="left" vertical="center"/>
    </xf>
    <xf numFmtId="0" fontId="13" fillId="0" borderId="0" xfId="79" applyFont="1" applyBorder="1" applyAlignment="1">
      <alignment vertical="center"/>
    </xf>
    <xf numFmtId="178" fontId="13" fillId="0" borderId="0" xfId="0" applyNumberFormat="1" applyFont="1" applyFill="1" applyBorder="1" applyAlignment="1" applyProtection="1">
      <alignment horizontal="center" vertical="center"/>
      <protection locked="0"/>
    </xf>
    <xf numFmtId="176" fontId="19" fillId="0" borderId="5" xfId="0" applyNumberFormat="1" applyFont="1" applyFill="1" applyBorder="1" applyAlignment="1">
      <alignment horizontal="center" vertical="center" wrapText="1"/>
    </xf>
    <xf numFmtId="179" fontId="12" fillId="0" borderId="5" xfId="0" applyNumberFormat="1" applyFont="1" applyFill="1" applyBorder="1" applyAlignment="1">
      <alignment horizontal="right" vertical="center"/>
    </xf>
    <xf numFmtId="3" fontId="14" fillId="0" borderId="5" xfId="0" applyNumberFormat="1" applyFont="1" applyFill="1" applyBorder="1" applyAlignment="1" applyProtection="1">
      <alignment vertical="center"/>
    </xf>
    <xf numFmtId="180" fontId="14" fillId="0" borderId="5" xfId="0" applyNumberFormat="1" applyFont="1" applyFill="1" applyBorder="1" applyAlignment="1">
      <alignment horizontal="right" vertical="center"/>
    </xf>
    <xf numFmtId="179" fontId="14" fillId="0" borderId="5" xfId="0" applyNumberFormat="1" applyFont="1" applyFill="1" applyBorder="1" applyAlignment="1">
      <alignment horizontal="right" vertical="center"/>
    </xf>
    <xf numFmtId="0" fontId="13" fillId="0" borderId="5" xfId="0" applyFont="1" applyFill="1" applyBorder="1" applyAlignment="1">
      <alignment vertical="center"/>
    </xf>
    <xf numFmtId="180" fontId="12" fillId="0" borderId="5" xfId="0" applyNumberFormat="1" applyFont="1" applyFill="1" applyBorder="1" applyAlignment="1">
      <alignment horizontal="right" vertical="center"/>
    </xf>
    <xf numFmtId="3" fontId="13" fillId="0" borderId="5" xfId="0" applyNumberFormat="1" applyFont="1" applyFill="1" applyBorder="1" applyAlignment="1" applyProtection="1">
      <alignment vertical="center"/>
    </xf>
    <xf numFmtId="3" fontId="13" fillId="0" borderId="5" xfId="0" applyNumberFormat="1" applyFont="1" applyFill="1" applyBorder="1" applyAlignment="1">
      <alignment vertical="center"/>
    </xf>
    <xf numFmtId="0" fontId="12" fillId="0" borderId="5" xfId="0" applyFont="1" applyBorder="1">
      <alignment vertical="center"/>
    </xf>
    <xf numFmtId="0" fontId="5" fillId="0" borderId="0" xfId="0" applyFont="1">
      <alignment vertical="center"/>
    </xf>
    <xf numFmtId="0" fontId="26" fillId="0" borderId="0" xfId="0" applyFont="1" applyAlignment="1">
      <alignment vertical="center" wrapText="1"/>
    </xf>
    <xf numFmtId="0" fontId="27" fillId="0" borderId="0" xfId="0" applyFont="1">
      <alignment vertical="center"/>
    </xf>
    <xf numFmtId="180" fontId="0" fillId="0" borderId="0" xfId="0" applyNumberFormat="1">
      <alignment vertical="center"/>
    </xf>
    <xf numFmtId="176" fontId="0" fillId="0" borderId="0" xfId="0" applyNumberFormat="1">
      <alignment vertical="center"/>
    </xf>
    <xf numFmtId="176" fontId="12" fillId="0" borderId="0" xfId="0" applyNumberFormat="1" applyFont="1">
      <alignment vertical="center"/>
    </xf>
    <xf numFmtId="0" fontId="5"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19" xfId="0" applyFont="1" applyBorder="1" applyAlignment="1">
      <alignment horizontal="right" vertical="center"/>
    </xf>
    <xf numFmtId="176" fontId="13" fillId="0" borderId="0" xfId="0" applyNumberFormat="1" applyFont="1" applyBorder="1" applyAlignment="1">
      <alignment horizontal="right" vertical="center"/>
    </xf>
    <xf numFmtId="0" fontId="20" fillId="0" borderId="5" xfId="119" applyNumberFormat="1" applyFont="1" applyFill="1" applyBorder="1" applyAlignment="1">
      <alignment horizontal="center" vertical="center" wrapText="1"/>
    </xf>
    <xf numFmtId="176" fontId="21" fillId="0" borderId="5" xfId="0" applyNumberFormat="1" applyFont="1" applyBorder="1" applyAlignment="1">
      <alignment horizontal="center" vertical="center"/>
    </xf>
    <xf numFmtId="180" fontId="20" fillId="0" borderId="5" xfId="119" applyNumberFormat="1" applyFont="1" applyFill="1" applyBorder="1" applyAlignment="1">
      <alignment horizontal="center" vertical="center" wrapText="1"/>
    </xf>
    <xf numFmtId="176" fontId="19" fillId="0" borderId="5" xfId="0" applyNumberFormat="1" applyFont="1" applyFill="1" applyBorder="1" applyAlignment="1" applyProtection="1">
      <alignment horizontal="center" vertical="center"/>
    </xf>
    <xf numFmtId="0" fontId="13" fillId="0" borderId="5" xfId="119" applyFont="1" applyFill="1" applyBorder="1" applyAlignment="1">
      <alignment horizontal="center" vertical="center"/>
    </xf>
    <xf numFmtId="180" fontId="28" fillId="2" borderId="5" xfId="119" applyNumberFormat="1" applyFont="1" applyFill="1" applyBorder="1" applyAlignment="1">
      <alignment horizontal="left" vertical="center"/>
    </xf>
    <xf numFmtId="180" fontId="19" fillId="2" borderId="5" xfId="119" applyNumberFormat="1" applyFont="1" applyFill="1" applyBorder="1" applyAlignment="1">
      <alignment horizontal="center" vertical="center"/>
    </xf>
    <xf numFmtId="179" fontId="19" fillId="2" borderId="5" xfId="119" applyNumberFormat="1" applyFont="1" applyFill="1" applyBorder="1" applyAlignment="1">
      <alignment horizontal="center" vertical="center"/>
    </xf>
    <xf numFmtId="179" fontId="19" fillId="0" borderId="5" xfId="0" applyNumberFormat="1" applyFont="1" applyFill="1" applyBorder="1" applyAlignment="1" applyProtection="1">
      <alignment horizontal="center" vertical="center"/>
    </xf>
    <xf numFmtId="0" fontId="28" fillId="0" borderId="5" xfId="119" applyFont="1" applyFill="1" applyBorder="1" applyAlignment="1">
      <alignment vertical="center"/>
    </xf>
    <xf numFmtId="180" fontId="28" fillId="2" borderId="5" xfId="119" applyNumberFormat="1" applyFont="1" applyFill="1" applyBorder="1" applyAlignment="1">
      <alignment horizontal="center" vertical="center"/>
    </xf>
    <xf numFmtId="179" fontId="28" fillId="2" borderId="5" xfId="119" applyNumberFormat="1" applyFont="1" applyFill="1" applyBorder="1" applyAlignment="1">
      <alignment horizontal="center" vertical="center"/>
    </xf>
    <xf numFmtId="181" fontId="13" fillId="0" borderId="5" xfId="0" applyNumberFormat="1" applyFont="1" applyFill="1" applyBorder="1" applyAlignment="1" applyProtection="1">
      <alignment horizontal="left" vertical="center"/>
    </xf>
    <xf numFmtId="0" fontId="13" fillId="0" borderId="5" xfId="0" applyFont="1" applyFill="1" applyBorder="1" applyAlignment="1">
      <alignment horizontal="center" vertical="center"/>
    </xf>
    <xf numFmtId="176" fontId="13" fillId="0" borderId="5" xfId="119" applyNumberFormat="1" applyFont="1" applyFill="1" applyBorder="1" applyAlignment="1">
      <alignment horizontal="center" vertical="center"/>
    </xf>
    <xf numFmtId="179" fontId="13" fillId="0" borderId="5" xfId="0" applyNumberFormat="1" applyFont="1" applyFill="1" applyBorder="1" applyAlignment="1" applyProtection="1">
      <alignment horizontal="center" vertical="center"/>
    </xf>
    <xf numFmtId="0" fontId="29" fillId="3" borderId="5" xfId="0" applyFont="1" applyFill="1" applyBorder="1" applyAlignment="1">
      <alignment horizontal="center" vertical="center"/>
    </xf>
    <xf numFmtId="181" fontId="15" fillId="0" borderId="5" xfId="0" applyNumberFormat="1" applyFont="1" applyFill="1" applyBorder="1" applyAlignment="1" applyProtection="1">
      <alignment horizontal="left" vertical="center"/>
    </xf>
    <xf numFmtId="178" fontId="13" fillId="0" borderId="5" xfId="119" applyNumberFormat="1" applyFont="1" applyFill="1" applyBorder="1" applyAlignment="1">
      <alignment horizontal="center" vertical="center"/>
    </xf>
    <xf numFmtId="181" fontId="15" fillId="2" borderId="5" xfId="0" applyNumberFormat="1" applyFont="1" applyFill="1" applyBorder="1" applyAlignment="1" applyProtection="1">
      <alignment horizontal="left" vertical="center"/>
    </xf>
    <xf numFmtId="179" fontId="13" fillId="0" borderId="5" xfId="0" applyNumberFormat="1" applyFont="1" applyFill="1" applyBorder="1" applyAlignment="1" applyProtection="1">
      <alignment horizontal="distributed" vertical="center"/>
    </xf>
    <xf numFmtId="0" fontId="15" fillId="0" borderId="5" xfId="0" applyFont="1" applyBorder="1" applyAlignment="1">
      <alignment horizontal="left" vertical="center"/>
    </xf>
    <xf numFmtId="0" fontId="15" fillId="2" borderId="5" xfId="0" applyFont="1" applyFill="1" applyBorder="1" applyAlignment="1">
      <alignment horizontal="left" vertical="center"/>
    </xf>
    <xf numFmtId="180" fontId="19" fillId="0" borderId="21" xfId="119" applyNumberFormat="1" applyFont="1" applyFill="1" applyBorder="1" applyAlignment="1">
      <alignment horizontal="center" vertical="center"/>
    </xf>
    <xf numFmtId="176" fontId="28" fillId="2" borderId="5" xfId="119" applyNumberFormat="1" applyFont="1" applyFill="1" applyBorder="1" applyAlignment="1">
      <alignment horizontal="center" vertical="center"/>
    </xf>
    <xf numFmtId="180" fontId="28" fillId="2" borderId="5" xfId="119" applyNumberFormat="1" applyFont="1" applyFill="1" applyBorder="1" applyAlignment="1">
      <alignment horizontal="right" vertical="center"/>
    </xf>
    <xf numFmtId="176" fontId="28" fillId="2" borderId="5" xfId="119" applyNumberFormat="1" applyFont="1" applyFill="1" applyBorder="1" applyAlignment="1">
      <alignment horizontal="right" vertical="center"/>
    </xf>
    <xf numFmtId="0" fontId="19" fillId="0" borderId="21" xfId="119" applyNumberFormat="1" applyFont="1" applyFill="1" applyBorder="1" applyAlignment="1">
      <alignment horizontal="left" vertical="center"/>
    </xf>
    <xf numFmtId="180" fontId="19" fillId="0" borderId="5" xfId="0" applyNumberFormat="1" applyFont="1" applyFill="1" applyBorder="1" applyAlignment="1" applyProtection="1">
      <alignment horizontal="center" vertical="center"/>
    </xf>
    <xf numFmtId="0" fontId="19" fillId="0" borderId="5" xfId="119" applyFont="1" applyFill="1" applyBorder="1" applyAlignment="1">
      <alignment horizontal="left" vertical="center"/>
    </xf>
    <xf numFmtId="179" fontId="19" fillId="0" borderId="5" xfId="0" applyNumberFormat="1" applyFont="1" applyFill="1" applyBorder="1" applyAlignment="1" applyProtection="1">
      <alignment horizontal="right" vertical="center"/>
    </xf>
    <xf numFmtId="176" fontId="19" fillId="0" borderId="5" xfId="14" applyNumberFormat="1" applyFont="1" applyFill="1" applyBorder="1" applyAlignment="1" applyProtection="1">
      <alignment vertical="center" wrapText="1"/>
    </xf>
    <xf numFmtId="0" fontId="0" fillId="0" borderId="5" xfId="0" applyBorder="1">
      <alignment vertical="center"/>
    </xf>
    <xf numFmtId="0" fontId="14" fillId="0" borderId="5" xfId="0" applyFont="1" applyBorder="1">
      <alignment vertical="center"/>
    </xf>
    <xf numFmtId="176" fontId="19" fillId="0" borderId="5" xfId="0" applyNumberFormat="1" applyFont="1" applyFill="1" applyBorder="1" applyAlignment="1" applyProtection="1">
      <alignment horizontal="right" vertical="center"/>
    </xf>
    <xf numFmtId="0" fontId="20" fillId="0" borderId="5" xfId="0" applyFont="1" applyBorder="1" applyAlignment="1">
      <alignment horizontal="left" vertical="center"/>
    </xf>
    <xf numFmtId="176" fontId="0" fillId="0" borderId="5" xfId="0" applyNumberFormat="1" applyBorder="1">
      <alignment vertical="center"/>
    </xf>
    <xf numFmtId="0" fontId="19" fillId="2" borderId="5" xfId="120" applyFont="1" applyFill="1" applyBorder="1" applyAlignment="1">
      <alignment horizontal="left" vertical="center"/>
    </xf>
    <xf numFmtId="180" fontId="19" fillId="0" borderId="5" xfId="0" applyNumberFormat="1" applyFont="1" applyBorder="1" applyAlignment="1">
      <alignment horizontal="left" vertical="center"/>
    </xf>
    <xf numFmtId="182" fontId="0" fillId="0" borderId="5" xfId="0" applyNumberFormat="1" applyBorder="1">
      <alignment vertical="center"/>
    </xf>
    <xf numFmtId="182" fontId="19" fillId="0" borderId="5" xfId="14" applyNumberFormat="1" applyFont="1" applyFill="1" applyBorder="1" applyAlignment="1" applyProtection="1">
      <alignment vertical="center" wrapText="1"/>
    </xf>
    <xf numFmtId="182" fontId="19" fillId="0" borderId="5" xfId="0" applyNumberFormat="1" applyFont="1" applyFill="1" applyBorder="1" applyAlignment="1" applyProtection="1">
      <alignment horizontal="right" vertical="center"/>
    </xf>
  </cellXfs>
  <cellStyles count="129">
    <cellStyle name="常规" xfId="0" builtinId="0"/>
    <cellStyle name="货币[0]" xfId="1" builtinId="7"/>
    <cellStyle name="货币" xfId="2" builtinId="4"/>
    <cellStyle name="常规 39" xfId="3"/>
    <cellStyle name="20% - 强调文字颜色 3" xfId="4" builtinId="38"/>
    <cellStyle name="输入" xfId="5" builtinId="20"/>
    <cellStyle name="常规 13 2" xfId="6"/>
    <cellStyle name="千位分隔[0]" xfId="7" builtinId="6"/>
    <cellStyle name="千位分隔" xfId="8" builtinId="3"/>
    <cellStyle name="常规 7 3" xfId="9"/>
    <cellStyle name="40% - 强调文字颜色 3" xfId="10" builtinId="39"/>
    <cellStyle name="差" xfId="11" builtinId="27"/>
    <cellStyle name="60% - 强调文字颜色 3" xfId="12" builtinId="40"/>
    <cellStyle name="超链接" xfId="13" builtinId="8"/>
    <cellStyle name="百分比" xfId="14" builtinId="5"/>
    <cellStyle name="常规 13 3" xfId="15"/>
    <cellStyle name="已访问的超链接" xfId="16" builtinId="9"/>
    <cellStyle name="注释" xfId="17" builtinId="10"/>
    <cellStyle name="常规 6" xfId="18"/>
    <cellStyle name="百分比 2" xfId="19"/>
    <cellStyle name="警告文本" xfId="20" builtinId="11"/>
    <cellStyle name="常规 4 2 2 3" xfId="21"/>
    <cellStyle name="60% - 强调文字颜色 2" xfId="22" builtinId="36"/>
    <cellStyle name="标题 4" xfId="23" builtinId="19"/>
    <cellStyle name="标题" xfId="24" builtinId="15"/>
    <cellStyle name="常规 5 2" xfId="25"/>
    <cellStyle name="常规 12" xfId="26"/>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计算" xfId="34" builtinId="22"/>
    <cellStyle name="常规 31" xfId="35"/>
    <cellStyle name="常规 26" xfId="36"/>
    <cellStyle name="检查单元格" xfId="37" builtinId="23"/>
    <cellStyle name="链接单元格" xfId="38" builtinId="24"/>
    <cellStyle name="常规 6 2 3" xfId="39"/>
    <cellStyle name="20% - 强调文字颜色 6" xfId="40" builtinId="50"/>
    <cellStyle name="强调文字颜色 2" xfId="41" builtinId="33"/>
    <cellStyle name="汇总" xfId="42" builtinId="25"/>
    <cellStyle name="常规 10 2 2 2 2 2 2" xfId="43"/>
    <cellStyle name="好" xfId="44" builtinId="26"/>
    <cellStyle name="适中" xfId="45" builtinId="28"/>
    <cellStyle name="20% - 强调文字颜色 5" xfId="46" builtinId="46"/>
    <cellStyle name="常规 8 2" xfId="47"/>
    <cellStyle name="强调文字颜色 1" xfId="48" builtinId="29"/>
    <cellStyle name="20% - 强调文字颜色 1" xfId="49" builtinId="30"/>
    <cellStyle name="40% - 强调文字颜色 1" xfId="50" builtinId="31"/>
    <cellStyle name="20% - 强调文字颜色 2" xfId="51" builtinId="34"/>
    <cellStyle name="40% - 强调文字颜色 2" xfId="52" builtinId="35"/>
    <cellStyle name="强调文字颜色 3" xfId="53" builtinId="37"/>
    <cellStyle name="千位分隔[0] 2" xfId="54"/>
    <cellStyle name="强调文字颜色 4" xfId="55" builtinId="41"/>
    <cellStyle name="千位分隔[0] 3" xfId="56"/>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常规 13 2 2 3" xfId="64"/>
    <cellStyle name="60% - 强调文字颜色 6" xfId="65" builtinId="52"/>
    <cellStyle name="常规 10" xfId="66"/>
    <cellStyle name="常规 14" xfId="67"/>
    <cellStyle name="常规 10 2 2" xfId="68"/>
    <cellStyle name="常规 10 2 2 2" xfId="69"/>
    <cellStyle name="常规 10 4" xfId="70"/>
    <cellStyle name="常规 11" xfId="71"/>
    <cellStyle name="常规 13" xfId="72"/>
    <cellStyle name="常规 11 2" xfId="73"/>
    <cellStyle name="常规 12 2" xfId="74"/>
    <cellStyle name="常规 12 3" xfId="75"/>
    <cellStyle name="常规 18" xfId="76"/>
    <cellStyle name="常规 23" xfId="77"/>
    <cellStyle name="常规 19" xfId="78"/>
    <cellStyle name="常规 2" xfId="79"/>
    <cellStyle name="常规 2 13 2" xfId="80"/>
    <cellStyle name="常规 2 2" xfId="81"/>
    <cellStyle name="常规 2 2 2" xfId="82"/>
    <cellStyle name="常规 37" xfId="83"/>
    <cellStyle name="常规 2 2 2 2_XX号附件" xfId="84"/>
    <cellStyle name="常规 2 2 3" xfId="85"/>
    <cellStyle name="常规 38" xfId="86"/>
    <cellStyle name="常规 2 3" xfId="87"/>
    <cellStyle name="常规 2 4" xfId="88"/>
    <cellStyle name="常规 2 5" xfId="89"/>
    <cellStyle name="千位分隔[0] 3 2" xfId="90"/>
    <cellStyle name="常规 20" xfId="91"/>
    <cellStyle name="常规 28" xfId="92"/>
    <cellStyle name="常规 33" xfId="93"/>
    <cellStyle name="常规 3" xfId="94"/>
    <cellStyle name="常规 3 2" xfId="95"/>
    <cellStyle name="常规 3 3" xfId="96"/>
    <cellStyle name="常规 3 4" xfId="97"/>
    <cellStyle name="常规 30" xfId="98"/>
    <cellStyle name="常规 33 2" xfId="99"/>
    <cellStyle name="常规 34" xfId="100"/>
    <cellStyle name="常规 35" xfId="101"/>
    <cellStyle name="常规 40" xfId="102"/>
    <cellStyle name="常规 36" xfId="103"/>
    <cellStyle name="常规 4" xfId="104"/>
    <cellStyle name="常规 4 2" xfId="105"/>
    <cellStyle name="常规 4 2 2" xfId="106"/>
    <cellStyle name="常规 4 3" xfId="107"/>
    <cellStyle name="常规 4 4 2 2" xfId="108"/>
    <cellStyle name="常规 45" xfId="109"/>
    <cellStyle name="常规 5" xfId="110"/>
    <cellStyle name="常规 5 2 7" xfId="111"/>
    <cellStyle name="常规 6 2" xfId="112"/>
    <cellStyle name="常规 6 3" xfId="113"/>
    <cellStyle name="常规 7" xfId="114"/>
    <cellStyle name="常规 7 2" xfId="115"/>
    <cellStyle name="常规 7 4" xfId="116"/>
    <cellStyle name="常规 8" xfId="117"/>
    <cellStyle name="常规 9" xfId="118"/>
    <cellStyle name="常规_Sheet1" xfId="119"/>
    <cellStyle name="常规_Sheet1 2" xfId="120"/>
    <cellStyle name="千位分隔 2" xfId="121"/>
    <cellStyle name="千位分隔 2 2 2" xfId="122"/>
    <cellStyle name="千位分隔 2 3 2 2 2" xfId="123"/>
    <cellStyle name="千位分隔 2 3 2 2 2 2" xfId="124"/>
    <cellStyle name="千位分隔 2 3 2 2 2 3" xfId="125"/>
    <cellStyle name="千位分隔 2 4 2" xfId="126"/>
    <cellStyle name="千位分隔 3" xfId="127"/>
    <cellStyle name="样式 1" xfId="12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36164;&#26009;\&#20154;&#22823;&#25253;&#21578;\&#20154;&#22823;\2017\2017&#24180;&#36130;&#25919;&#25253;&#21578;\2016&#24180;&#25191;&#34892;&#21450;2017&#24180;&#39044;&#3163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4120;&#29992;&#25991;&#20214;&#22841;\&#39044;&#31639;&#24037;&#20316;\2020&#24180;&#24037;&#20316;\&#30452;&#36798;&#36164;&#37329;\My%20RTX%20Files\&#21016;&#27946;\2019\8\&#20065;&#38215;\&#65288;&#24043;&#23777;&#38215;&#20462;&#25913;&#21518;&#25253;&#25206;&#36139;&#21150;&#65289;&#24043;&#23665;&#25206;&#36139;&#21150;&#21457;&#12308;2019&#12309;51&#21495;&#38468;&#20214;1&#65306;&#37325;&#24198;&#24066;&#21306;&#65288;&#21439;&#12289;&#33258;&#27835;&#21439;&#65289;&#33073;&#36139;&#25915;&#22362;&#39033;&#30446;&#24211;&#22791;&#26696;&#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1-2016公共平衡 "/>
      <sheetName val="02-2016公共本级支出功能 "/>
      <sheetName val="03-2016公共线下 "/>
      <sheetName val="04-2016基金平衡"/>
      <sheetName val="05-2016基金支出"/>
      <sheetName val="06-2016国资 "/>
      <sheetName val="07-2016社保执行"/>
      <sheetName val="08-限额、余额"/>
      <sheetName val="09-债券额度"/>
      <sheetName val="10-2017公共平衡 "/>
      <sheetName val="11-2017公共本级支出功能 "/>
      <sheetName val="12-2017公共基本和项目 "/>
      <sheetName val="13-2017公共本级基本支出经济 "/>
      <sheetName val="14-2017公共线下"/>
      <sheetName val="15-2017转移支付分地区"/>
      <sheetName val="16-专项转移支付分项目"/>
      <sheetName val="17-2017基金平衡"/>
      <sheetName val="18-2017基金支出"/>
      <sheetName val="19-2017国资"/>
      <sheetName val="20-2017社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workbookViewId="0">
      <selection activeCell="I26" sqref="I26"/>
    </sheetView>
  </sheetViews>
  <sheetFormatPr defaultColWidth="9" defaultRowHeight="14.25"/>
  <cols>
    <col min="1" max="1" width="5.25" customWidth="1"/>
    <col min="2" max="2" width="27.125" customWidth="1"/>
    <col min="3" max="3" width="10.625" customWidth="1"/>
    <col min="4" max="4" width="12.25" customWidth="1"/>
    <col min="5" max="5" width="12.375" customWidth="1"/>
    <col min="6" max="6" width="25" customWidth="1"/>
    <col min="7" max="7" width="10.625" customWidth="1"/>
    <col min="8" max="8" width="11.625" style="85" customWidth="1"/>
    <col min="9" max="9" width="13.25" customWidth="1"/>
  </cols>
  <sheetData>
    <row r="1" s="38" customFormat="1" ht="18.75" customHeight="1" spans="1:8">
      <c r="A1" s="66" t="s">
        <v>0</v>
      </c>
      <c r="H1" s="86"/>
    </row>
    <row r="2" s="81" customFormat="1" ht="20.25" customHeight="1" spans="1:9">
      <c r="A2" s="87" t="s">
        <v>1</v>
      </c>
      <c r="B2" s="87"/>
      <c r="C2" s="87"/>
      <c r="D2" s="87"/>
      <c r="E2" s="87"/>
      <c r="F2" s="87"/>
      <c r="G2" s="87"/>
      <c r="H2" s="87"/>
      <c r="I2" s="87"/>
    </row>
    <row r="3" s="63" customFormat="1" ht="18.75" customHeight="1" spans="1:9">
      <c r="A3" s="88" t="s">
        <v>2</v>
      </c>
      <c r="B3" s="88"/>
      <c r="C3" s="88"/>
      <c r="D3" s="88"/>
      <c r="E3" s="88"/>
      <c r="F3" s="89"/>
      <c r="G3" s="90"/>
      <c r="H3" s="91"/>
      <c r="I3" s="62" t="s">
        <v>3</v>
      </c>
    </row>
    <row r="4" s="82" customFormat="1" ht="20.25" customHeight="1" spans="1:9">
      <c r="A4" s="50" t="s">
        <v>4</v>
      </c>
      <c r="B4" s="92" t="s">
        <v>5</v>
      </c>
      <c r="C4" s="50" t="s">
        <v>6</v>
      </c>
      <c r="D4" s="51" t="s">
        <v>7</v>
      </c>
      <c r="E4" s="50" t="s">
        <v>8</v>
      </c>
      <c r="F4" s="92" t="s">
        <v>9</v>
      </c>
      <c r="G4" s="50" t="s">
        <v>6</v>
      </c>
      <c r="H4" s="93" t="s">
        <v>10</v>
      </c>
      <c r="I4" s="50" t="s">
        <v>8</v>
      </c>
    </row>
    <row r="5" s="82" customFormat="1" ht="16.5" customHeight="1" spans="1:9">
      <c r="A5" s="50"/>
      <c r="B5" s="92" t="s">
        <v>11</v>
      </c>
      <c r="C5" s="94">
        <f>C6+C29+C30+C31+C32+C33</f>
        <v>494271</v>
      </c>
      <c r="D5" s="94">
        <f t="shared" ref="D5:E5" si="0">D6+D29+D30+D31+D32+D33</f>
        <v>79557</v>
      </c>
      <c r="E5" s="94">
        <f t="shared" si="0"/>
        <v>573828</v>
      </c>
      <c r="F5" s="92" t="s">
        <v>12</v>
      </c>
      <c r="G5" s="94">
        <f>G6+G25+G26</f>
        <v>494271</v>
      </c>
      <c r="H5" s="95">
        <f>H6+H25+H26</f>
        <v>79557</v>
      </c>
      <c r="I5" s="94">
        <f>I6+I25+I26</f>
        <v>573828</v>
      </c>
    </row>
    <row r="6" s="83" customFormat="1" ht="17.1" customHeight="1" spans="1:9">
      <c r="A6" s="96">
        <v>1</v>
      </c>
      <c r="B6" s="97" t="s">
        <v>13</v>
      </c>
      <c r="C6" s="98">
        <f>C7+C21</f>
        <v>120500</v>
      </c>
      <c r="D6" s="99">
        <f t="shared" ref="D6:E6" si="1">D7+D21</f>
        <v>-3300</v>
      </c>
      <c r="E6" s="98">
        <f t="shared" si="1"/>
        <v>117200</v>
      </c>
      <c r="F6" s="97" t="s">
        <v>14</v>
      </c>
      <c r="G6" s="100">
        <f>SUM(G7:G24)</f>
        <v>434972</v>
      </c>
      <c r="H6" s="95">
        <f>SUM(H7:H24)</f>
        <v>73557</v>
      </c>
      <c r="I6" s="100">
        <f>SUM(I7:I24)</f>
        <v>508529</v>
      </c>
    </row>
    <row r="7" ht="16.5" customHeight="1" spans="1:9">
      <c r="A7" s="96">
        <v>2</v>
      </c>
      <c r="B7" s="101" t="s">
        <v>15</v>
      </c>
      <c r="C7" s="102">
        <f>SUM(C8:C20)</f>
        <v>75600</v>
      </c>
      <c r="D7" s="103">
        <f t="shared" ref="D7:E7" si="2">SUM(D8:D20)</f>
        <v>-5600</v>
      </c>
      <c r="E7" s="102">
        <f t="shared" si="2"/>
        <v>70000</v>
      </c>
      <c r="F7" s="104" t="s">
        <v>16</v>
      </c>
      <c r="G7" s="105">
        <v>39691</v>
      </c>
      <c r="H7" s="106">
        <f>7000+1888+3000</f>
        <v>11888</v>
      </c>
      <c r="I7" s="106">
        <f>G7+H7</f>
        <v>51579</v>
      </c>
    </row>
    <row r="8" ht="16.5" customHeight="1" spans="1:9">
      <c r="A8" s="96">
        <v>3</v>
      </c>
      <c r="B8" s="104" t="s">
        <v>17</v>
      </c>
      <c r="C8" s="107">
        <v>33400</v>
      </c>
      <c r="D8" s="107">
        <f>E8-C8</f>
        <v>4460</v>
      </c>
      <c r="E8" s="108">
        <v>37860</v>
      </c>
      <c r="F8" s="109" t="s">
        <v>18</v>
      </c>
      <c r="G8" s="105">
        <v>14016</v>
      </c>
      <c r="H8" s="106">
        <f>1000+855</f>
        <v>1855</v>
      </c>
      <c r="I8" s="106">
        <f t="shared" ref="I8:I25" si="3">G8+H8</f>
        <v>15871</v>
      </c>
    </row>
    <row r="9" ht="16.5" customHeight="1" spans="1:9">
      <c r="A9" s="96">
        <v>4</v>
      </c>
      <c r="B9" s="104" t="s">
        <v>19</v>
      </c>
      <c r="C9" s="107">
        <v>9200</v>
      </c>
      <c r="D9" s="107">
        <f t="shared" ref="D9:D20" si="4">E9-C9</f>
        <v>-1600</v>
      </c>
      <c r="E9" s="108">
        <v>7600</v>
      </c>
      <c r="F9" s="109" t="s">
        <v>20</v>
      </c>
      <c r="G9" s="106">
        <v>92524</v>
      </c>
      <c r="H9" s="106">
        <f>3500+3599</f>
        <v>7099</v>
      </c>
      <c r="I9" s="106">
        <f t="shared" si="3"/>
        <v>99623</v>
      </c>
    </row>
    <row r="10" ht="16.5" customHeight="1" spans="1:9">
      <c r="A10" s="96">
        <v>5</v>
      </c>
      <c r="B10" s="104" t="s">
        <v>21</v>
      </c>
      <c r="C10" s="107">
        <v>3200</v>
      </c>
      <c r="D10" s="107">
        <f t="shared" si="4"/>
        <v>-1200</v>
      </c>
      <c r="E10" s="108">
        <v>2000</v>
      </c>
      <c r="F10" s="109" t="s">
        <v>22</v>
      </c>
      <c r="G10" s="105">
        <v>1410</v>
      </c>
      <c r="H10" s="106">
        <v>10</v>
      </c>
      <c r="I10" s="106">
        <f t="shared" si="3"/>
        <v>1420</v>
      </c>
    </row>
    <row r="11" ht="16.5" customHeight="1" spans="1:9">
      <c r="A11" s="96">
        <v>6</v>
      </c>
      <c r="B11" s="104" t="s">
        <v>23</v>
      </c>
      <c r="C11" s="107">
        <v>1100</v>
      </c>
      <c r="D11" s="107">
        <f t="shared" si="4"/>
        <v>-170</v>
      </c>
      <c r="E11" s="108">
        <v>930</v>
      </c>
      <c r="F11" s="109" t="s">
        <v>24</v>
      </c>
      <c r="G11" s="105">
        <v>5019</v>
      </c>
      <c r="H11" s="106">
        <v>377</v>
      </c>
      <c r="I11" s="106">
        <f t="shared" si="3"/>
        <v>5396</v>
      </c>
    </row>
    <row r="12" ht="16.5" customHeight="1" spans="1:9">
      <c r="A12" s="96">
        <v>7</v>
      </c>
      <c r="B12" s="104" t="s">
        <v>25</v>
      </c>
      <c r="C12" s="107">
        <v>3500</v>
      </c>
      <c r="D12" s="107">
        <f t="shared" si="4"/>
        <v>300</v>
      </c>
      <c r="E12" s="108">
        <v>3800</v>
      </c>
      <c r="F12" s="109" t="s">
        <v>26</v>
      </c>
      <c r="G12" s="105">
        <v>63812</v>
      </c>
      <c r="H12" s="106">
        <v>5549</v>
      </c>
      <c r="I12" s="106">
        <f t="shared" si="3"/>
        <v>69361</v>
      </c>
    </row>
    <row r="13" ht="16.5" customHeight="1" spans="1:9">
      <c r="A13" s="96">
        <v>8</v>
      </c>
      <c r="B13" s="104" t="s">
        <v>27</v>
      </c>
      <c r="C13" s="107">
        <v>1500</v>
      </c>
      <c r="D13" s="107">
        <f t="shared" si="4"/>
        <v>-400</v>
      </c>
      <c r="E13" s="108">
        <v>1100</v>
      </c>
      <c r="F13" s="109" t="s">
        <v>28</v>
      </c>
      <c r="G13" s="105">
        <v>52144</v>
      </c>
      <c r="H13" s="110">
        <v>-20806</v>
      </c>
      <c r="I13" s="106">
        <f t="shared" si="3"/>
        <v>31338</v>
      </c>
    </row>
    <row r="14" ht="16.5" customHeight="1" spans="1:9">
      <c r="A14" s="96">
        <v>9</v>
      </c>
      <c r="B14" s="104" t="s">
        <v>29</v>
      </c>
      <c r="C14" s="107">
        <v>1300</v>
      </c>
      <c r="D14" s="107">
        <f t="shared" si="4"/>
        <v>-250</v>
      </c>
      <c r="E14" s="108">
        <v>1050</v>
      </c>
      <c r="F14" s="109" t="s">
        <v>30</v>
      </c>
      <c r="G14" s="105">
        <v>24850</v>
      </c>
      <c r="H14" s="106">
        <f>1000+6620</f>
        <v>7620</v>
      </c>
      <c r="I14" s="106">
        <f t="shared" si="3"/>
        <v>32470</v>
      </c>
    </row>
    <row r="15" ht="16.5" customHeight="1" spans="1:9">
      <c r="A15" s="96">
        <v>10</v>
      </c>
      <c r="B15" s="104" t="s">
        <v>31</v>
      </c>
      <c r="C15" s="107">
        <v>1100</v>
      </c>
      <c r="D15" s="107">
        <f t="shared" si="4"/>
        <v>-220</v>
      </c>
      <c r="E15" s="108">
        <v>880</v>
      </c>
      <c r="F15" s="109" t="s">
        <v>32</v>
      </c>
      <c r="G15" s="105">
        <v>8820</v>
      </c>
      <c r="H15" s="106">
        <v>1858</v>
      </c>
      <c r="I15" s="106">
        <f t="shared" si="3"/>
        <v>10678</v>
      </c>
    </row>
    <row r="16" ht="16.5" customHeight="1" spans="1:9">
      <c r="A16" s="96">
        <v>11</v>
      </c>
      <c r="B16" s="104" t="s">
        <v>33</v>
      </c>
      <c r="C16" s="107">
        <v>3000</v>
      </c>
      <c r="D16" s="107">
        <f t="shared" si="4"/>
        <v>800</v>
      </c>
      <c r="E16" s="108">
        <v>3800</v>
      </c>
      <c r="F16" s="111" t="s">
        <v>34</v>
      </c>
      <c r="G16" s="105">
        <v>72504</v>
      </c>
      <c r="H16" s="106">
        <f>1600+15639+3000</f>
        <v>20239</v>
      </c>
      <c r="I16" s="106">
        <f t="shared" si="3"/>
        <v>92743</v>
      </c>
    </row>
    <row r="17" ht="16.5" customHeight="1" spans="1:9">
      <c r="A17" s="96">
        <v>12</v>
      </c>
      <c r="B17" s="104" t="s">
        <v>35</v>
      </c>
      <c r="C17" s="107">
        <v>6564</v>
      </c>
      <c r="D17" s="107">
        <f t="shared" si="4"/>
        <v>-5364</v>
      </c>
      <c r="E17" s="108">
        <v>1200</v>
      </c>
      <c r="F17" s="111" t="s">
        <v>36</v>
      </c>
      <c r="G17" s="105">
        <v>12728</v>
      </c>
      <c r="H17" s="106">
        <f>3900+8372+6000</f>
        <v>18272</v>
      </c>
      <c r="I17" s="106">
        <f t="shared" si="3"/>
        <v>31000</v>
      </c>
    </row>
    <row r="18" ht="16.5" customHeight="1" spans="1:9">
      <c r="A18" s="96">
        <v>13</v>
      </c>
      <c r="B18" s="104" t="s">
        <v>37</v>
      </c>
      <c r="C18" s="107">
        <v>8500</v>
      </c>
      <c r="D18" s="107">
        <f t="shared" si="4"/>
        <v>-2555</v>
      </c>
      <c r="E18" s="108">
        <v>5945</v>
      </c>
      <c r="F18" s="111" t="s">
        <v>38</v>
      </c>
      <c r="G18" s="105">
        <v>909</v>
      </c>
      <c r="H18" s="106">
        <v>229</v>
      </c>
      <c r="I18" s="106">
        <f t="shared" si="3"/>
        <v>1138</v>
      </c>
    </row>
    <row r="19" ht="16.5" customHeight="1" spans="1:9">
      <c r="A19" s="96">
        <v>14</v>
      </c>
      <c r="B19" s="104" t="s">
        <v>39</v>
      </c>
      <c r="C19" s="107">
        <v>3200</v>
      </c>
      <c r="D19" s="107">
        <f t="shared" si="4"/>
        <v>500</v>
      </c>
      <c r="E19" s="108">
        <v>3700</v>
      </c>
      <c r="F19" s="111" t="s">
        <v>40</v>
      </c>
      <c r="G19" s="105">
        <v>1619</v>
      </c>
      <c r="H19" s="106">
        <v>617</v>
      </c>
      <c r="I19" s="106">
        <f t="shared" si="3"/>
        <v>2236</v>
      </c>
    </row>
    <row r="20" ht="16.5" customHeight="1" spans="1:9">
      <c r="A20" s="96">
        <v>15</v>
      </c>
      <c r="B20" s="104" t="s">
        <v>41</v>
      </c>
      <c r="C20" s="107">
        <v>36</v>
      </c>
      <c r="D20" s="107">
        <f t="shared" si="4"/>
        <v>99</v>
      </c>
      <c r="E20" s="108">
        <v>135</v>
      </c>
      <c r="F20" s="111" t="s">
        <v>42</v>
      </c>
      <c r="G20" s="105">
        <v>3776</v>
      </c>
      <c r="H20" s="106"/>
      <c r="I20" s="106">
        <f t="shared" si="3"/>
        <v>3776</v>
      </c>
    </row>
    <row r="21" ht="16.5" customHeight="1" spans="1:9">
      <c r="A21" s="96">
        <v>16</v>
      </c>
      <c r="B21" s="101" t="s">
        <v>43</v>
      </c>
      <c r="C21" s="102">
        <f>SUM(C22:C28)</f>
        <v>44900</v>
      </c>
      <c r="D21" s="102">
        <f>SUM(D22:D28)</f>
        <v>2300</v>
      </c>
      <c r="E21" s="102">
        <f>SUM(E22:E28)</f>
        <v>47200</v>
      </c>
      <c r="F21" s="111" t="s">
        <v>44</v>
      </c>
      <c r="G21" s="105">
        <v>12372</v>
      </c>
      <c r="H21" s="110">
        <v>15890</v>
      </c>
      <c r="I21" s="106">
        <f t="shared" si="3"/>
        <v>28262</v>
      </c>
    </row>
    <row r="22" ht="16.5" customHeight="1" spans="1:9">
      <c r="A22" s="96">
        <v>17</v>
      </c>
      <c r="B22" s="104" t="s">
        <v>45</v>
      </c>
      <c r="C22" s="105">
        <v>12800</v>
      </c>
      <c r="D22" s="112">
        <f>E22-C22</f>
        <v>-8300</v>
      </c>
      <c r="E22" s="108">
        <v>4500</v>
      </c>
      <c r="F22" s="113" t="s">
        <v>46</v>
      </c>
      <c r="G22" s="105">
        <v>2778</v>
      </c>
      <c r="H22" s="106">
        <f>860+2000</f>
        <v>2860</v>
      </c>
      <c r="I22" s="106">
        <f t="shared" si="3"/>
        <v>5638</v>
      </c>
    </row>
    <row r="23" ht="16.5" customHeight="1" spans="1:9">
      <c r="A23" s="96">
        <v>18</v>
      </c>
      <c r="B23" s="104" t="s">
        <v>47</v>
      </c>
      <c r="C23" s="105">
        <v>4500</v>
      </c>
      <c r="D23" s="112">
        <f t="shared" ref="D23:D28" si="5">E23-C23</f>
        <v>2500</v>
      </c>
      <c r="E23" s="108">
        <v>7000</v>
      </c>
      <c r="F23" s="114" t="s">
        <v>48</v>
      </c>
      <c r="G23" s="105">
        <v>6000</v>
      </c>
      <c r="H23" s="106"/>
      <c r="I23" s="106">
        <f t="shared" si="3"/>
        <v>6000</v>
      </c>
    </row>
    <row r="24" ht="16.5" customHeight="1" spans="1:9">
      <c r="A24" s="96">
        <v>19</v>
      </c>
      <c r="B24" s="104" t="s">
        <v>49</v>
      </c>
      <c r="C24" s="105">
        <v>5000</v>
      </c>
      <c r="D24" s="112">
        <f t="shared" si="5"/>
        <v>-1000</v>
      </c>
      <c r="E24" s="108">
        <v>4000</v>
      </c>
      <c r="F24" s="113" t="s">
        <v>50</v>
      </c>
      <c r="G24" s="105">
        <v>20000</v>
      </c>
      <c r="H24" s="106"/>
      <c r="I24" s="106">
        <f t="shared" si="3"/>
        <v>20000</v>
      </c>
    </row>
    <row r="25" ht="16.5" customHeight="1" spans="1:9">
      <c r="A25" s="96">
        <v>20</v>
      </c>
      <c r="B25" s="104" t="s">
        <v>51</v>
      </c>
      <c r="C25" s="105">
        <v>9200</v>
      </c>
      <c r="D25" s="112">
        <f t="shared" si="5"/>
        <v>3800</v>
      </c>
      <c r="E25" s="108">
        <v>13000</v>
      </c>
      <c r="F25" s="97" t="s">
        <v>52</v>
      </c>
      <c r="G25" s="115">
        <v>15000</v>
      </c>
      <c r="H25" s="106">
        <v>6000</v>
      </c>
      <c r="I25" s="106">
        <f t="shared" si="3"/>
        <v>21000</v>
      </c>
    </row>
    <row r="26" ht="16.5" customHeight="1" spans="1:9">
      <c r="A26" s="96">
        <v>21</v>
      </c>
      <c r="B26" s="104" t="s">
        <v>53</v>
      </c>
      <c r="C26" s="105">
        <v>10000</v>
      </c>
      <c r="D26" s="112">
        <f t="shared" si="5"/>
        <v>6000</v>
      </c>
      <c r="E26" s="108">
        <v>16000</v>
      </c>
      <c r="F26" s="97" t="s">
        <v>54</v>
      </c>
      <c r="G26" s="115">
        <v>44299</v>
      </c>
      <c r="H26" s="116"/>
      <c r="I26" s="106">
        <v>44299</v>
      </c>
    </row>
    <row r="27" ht="16.5" customHeight="1" spans="1:9">
      <c r="A27" s="96">
        <v>22</v>
      </c>
      <c r="B27" s="104" t="s">
        <v>55</v>
      </c>
      <c r="C27" s="105">
        <v>900</v>
      </c>
      <c r="D27" s="112">
        <f t="shared" si="5"/>
        <v>0</v>
      </c>
      <c r="E27" s="108">
        <v>900</v>
      </c>
      <c r="F27" s="97"/>
      <c r="G27" s="117"/>
      <c r="H27" s="118"/>
      <c r="I27" s="118"/>
    </row>
    <row r="28" ht="16.5" customHeight="1" spans="1:9">
      <c r="A28" s="96">
        <v>23</v>
      </c>
      <c r="B28" s="104" t="s">
        <v>56</v>
      </c>
      <c r="C28" s="105">
        <v>2500</v>
      </c>
      <c r="D28" s="112">
        <f t="shared" si="5"/>
        <v>-700</v>
      </c>
      <c r="E28" s="108">
        <v>1800</v>
      </c>
      <c r="F28" s="97"/>
      <c r="G28" s="117"/>
      <c r="H28" s="118"/>
      <c r="I28" s="118"/>
    </row>
    <row r="29" ht="16.5" customHeight="1" spans="1:9">
      <c r="A29" s="96">
        <v>24</v>
      </c>
      <c r="B29" s="119" t="s">
        <v>57</v>
      </c>
      <c r="C29" s="120">
        <v>258884</v>
      </c>
      <c r="D29" s="112">
        <v>77857</v>
      </c>
      <c r="E29" s="102">
        <f>C29+D29</f>
        <v>336741</v>
      </c>
      <c r="F29" s="121"/>
      <c r="G29" s="122"/>
      <c r="H29" s="123"/>
      <c r="I29" s="131"/>
    </row>
    <row r="30" ht="16.5" customHeight="1" spans="1:9">
      <c r="A30" s="96">
        <v>25</v>
      </c>
      <c r="B30" s="119" t="s">
        <v>58</v>
      </c>
      <c r="C30" s="120">
        <f>7124-33</f>
        <v>7091</v>
      </c>
      <c r="D30" s="112"/>
      <c r="E30" s="102">
        <f t="shared" ref="E30:E33" si="6">C30+D30</f>
        <v>7091</v>
      </c>
      <c r="F30" s="124"/>
      <c r="G30" s="125"/>
      <c r="H30" s="126"/>
      <c r="I30" s="132"/>
    </row>
    <row r="31" s="84" customFormat="1" ht="16.5" customHeight="1" spans="1:9">
      <c r="A31" s="96">
        <v>26</v>
      </c>
      <c r="B31" s="121" t="s">
        <v>59</v>
      </c>
      <c r="C31" s="120">
        <v>43700</v>
      </c>
      <c r="D31" s="112">
        <v>30000</v>
      </c>
      <c r="E31" s="102">
        <f t="shared" si="6"/>
        <v>73700</v>
      </c>
      <c r="F31" s="127"/>
      <c r="G31" s="122"/>
      <c r="H31" s="128"/>
      <c r="I31" s="133"/>
    </row>
    <row r="32" s="84" customFormat="1" ht="16.5" customHeight="1" spans="1:9">
      <c r="A32" s="96">
        <v>27</v>
      </c>
      <c r="B32" s="129" t="s">
        <v>60</v>
      </c>
      <c r="C32" s="120">
        <v>96</v>
      </c>
      <c r="D32" s="102"/>
      <c r="E32" s="102">
        <f t="shared" si="6"/>
        <v>96</v>
      </c>
      <c r="F32" s="124"/>
      <c r="G32" s="124"/>
      <c r="H32" s="128"/>
      <c r="I32" s="124"/>
    </row>
    <row r="33" ht="16.5" customHeight="1" spans="1:9">
      <c r="A33" s="96">
        <v>28</v>
      </c>
      <c r="B33" s="130" t="s">
        <v>61</v>
      </c>
      <c r="C33" s="120">
        <v>64000</v>
      </c>
      <c r="D33" s="112">
        <v>-25000</v>
      </c>
      <c r="E33" s="102">
        <f t="shared" si="6"/>
        <v>39000</v>
      </c>
      <c r="F33" s="124"/>
      <c r="G33" s="124"/>
      <c r="H33" s="128"/>
      <c r="I33" s="124"/>
    </row>
    <row r="34" spans="3:5">
      <c r="C34" s="84"/>
      <c r="D34" s="84"/>
      <c r="E34" s="84"/>
    </row>
  </sheetData>
  <protectedRanges>
    <protectedRange sqref="C22:E28" name="区域1_2_2" securityDescriptor=""/>
  </protectedRanges>
  <mergeCells count="2">
    <mergeCell ref="A2:I2"/>
    <mergeCell ref="A3:B3"/>
  </mergeCells>
  <printOptions horizontalCentered="1"/>
  <pageMargins left="0" right="0" top="0.275" bottom="0" header="0.275" footer="0.275"/>
  <pageSetup paperSize="9" scale="9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showZeros="0" workbookViewId="0">
      <selection activeCell="F17" sqref="F17"/>
    </sheetView>
  </sheetViews>
  <sheetFormatPr defaultColWidth="9" defaultRowHeight="16.5" outlineLevelCol="7"/>
  <cols>
    <col min="1" max="1" width="30.5" style="38" customWidth="1"/>
    <col min="2" max="2" width="10.875" style="38" customWidth="1"/>
    <col min="3" max="3" width="9.5" style="38" customWidth="1"/>
    <col min="4" max="4" width="10.25" style="38" customWidth="1"/>
    <col min="5" max="5" width="25.125" style="38" customWidth="1"/>
    <col min="6" max="6" width="12.125" style="38" customWidth="1"/>
    <col min="7" max="7" width="9.25" style="38" customWidth="1"/>
    <col min="8" max="8" width="11.25" style="38" customWidth="1"/>
    <col min="9" max="16384" width="9" style="38"/>
  </cols>
  <sheetData>
    <row r="1" ht="18.75" customHeight="1" spans="1:1">
      <c r="A1" s="66" t="s">
        <v>62</v>
      </c>
    </row>
    <row r="2" ht="33" customHeight="1" spans="1:8">
      <c r="A2" s="67" t="s">
        <v>63</v>
      </c>
      <c r="B2" s="67"/>
      <c r="C2" s="67"/>
      <c r="D2" s="67"/>
      <c r="E2" s="67"/>
      <c r="F2" s="67"/>
      <c r="G2" s="67"/>
      <c r="H2" s="67"/>
    </row>
    <row r="3" s="63" customFormat="1" ht="24" customHeight="1" spans="1:8">
      <c r="A3" s="68" t="s">
        <v>2</v>
      </c>
      <c r="B3" s="69"/>
      <c r="C3" s="69"/>
      <c r="D3" s="69"/>
      <c r="E3" s="69"/>
      <c r="F3" s="70"/>
      <c r="G3" s="62"/>
      <c r="H3" s="62" t="s">
        <v>3</v>
      </c>
    </row>
    <row r="4" s="64" customFormat="1" ht="30.75" customHeight="1" spans="1:8">
      <c r="A4" s="49" t="s">
        <v>64</v>
      </c>
      <c r="B4" s="50" t="s">
        <v>6</v>
      </c>
      <c r="C4" s="51" t="s">
        <v>7</v>
      </c>
      <c r="D4" s="50" t="s">
        <v>8</v>
      </c>
      <c r="E4" s="49" t="s">
        <v>65</v>
      </c>
      <c r="F4" s="50" t="s">
        <v>6</v>
      </c>
      <c r="G4" s="51" t="s">
        <v>7</v>
      </c>
      <c r="H4" s="50" t="s">
        <v>8</v>
      </c>
    </row>
    <row r="5" s="64" customFormat="1" ht="22.5" customHeight="1" spans="1:8">
      <c r="A5" s="49" t="s">
        <v>11</v>
      </c>
      <c r="B5" s="71">
        <f>B6+B11+B12+B13</f>
        <v>229768</v>
      </c>
      <c r="C5" s="71">
        <f>C6+C12+C13+C14</f>
        <v>92222</v>
      </c>
      <c r="D5" s="71">
        <f>D6+D12+D13+D14</f>
        <v>321990</v>
      </c>
      <c r="E5" s="49" t="s">
        <v>66</v>
      </c>
      <c r="F5" s="71">
        <f>F6+F14+F15</f>
        <v>229768</v>
      </c>
      <c r="G5" s="72">
        <f t="shared" ref="G5:H5" si="0">G6+G14+G15</f>
        <v>92222</v>
      </c>
      <c r="H5" s="71">
        <f t="shared" si="0"/>
        <v>321990</v>
      </c>
    </row>
    <row r="6" s="65" customFormat="1" ht="22.5" customHeight="1" spans="1:8">
      <c r="A6" s="73" t="s">
        <v>67</v>
      </c>
      <c r="B6" s="74">
        <f>SUM(B7:B11)</f>
        <v>128000</v>
      </c>
      <c r="C6" s="75">
        <f t="shared" ref="C6:D6" si="1">SUM(C7:C11)</f>
        <v>-36000</v>
      </c>
      <c r="D6" s="74">
        <f t="shared" si="1"/>
        <v>92000</v>
      </c>
      <c r="E6" s="73" t="s">
        <v>68</v>
      </c>
      <c r="F6" s="74">
        <f>SUM(F7:F13)</f>
        <v>166768</v>
      </c>
      <c r="G6" s="74">
        <f>SUM(G7:G13)</f>
        <v>117222</v>
      </c>
      <c r="H6" s="74">
        <f>SUM(H7:H13)</f>
        <v>283990</v>
      </c>
    </row>
    <row r="7" ht="22.5" customHeight="1" spans="1:8">
      <c r="A7" s="76" t="s">
        <v>69</v>
      </c>
      <c r="B7" s="77">
        <v>104200</v>
      </c>
      <c r="C7" s="72">
        <v>-36900</v>
      </c>
      <c r="D7" s="77">
        <f>B7+C7</f>
        <v>67300</v>
      </c>
      <c r="E7" s="78" t="s">
        <v>70</v>
      </c>
      <c r="F7" s="77">
        <v>88</v>
      </c>
      <c r="G7" s="77"/>
      <c r="H7" s="77">
        <f>F7+G7</f>
        <v>88</v>
      </c>
    </row>
    <row r="8" ht="22.5" customHeight="1" spans="1:8">
      <c r="A8" s="76" t="s">
        <v>71</v>
      </c>
      <c r="B8" s="77">
        <v>3600</v>
      </c>
      <c r="C8" s="72">
        <v>-1100</v>
      </c>
      <c r="D8" s="77">
        <f t="shared" ref="D8:D10" si="2">B8+C8</f>
        <v>2500</v>
      </c>
      <c r="E8" s="78" t="s">
        <v>72</v>
      </c>
      <c r="F8" s="77">
        <v>2024</v>
      </c>
      <c r="G8" s="77"/>
      <c r="H8" s="77">
        <f t="shared" ref="H8:H15" si="3">F8+G8</f>
        <v>2024</v>
      </c>
    </row>
    <row r="9" ht="22.5" customHeight="1" spans="1:8">
      <c r="A9" s="76" t="s">
        <v>73</v>
      </c>
      <c r="B9" s="77">
        <v>200</v>
      </c>
      <c r="C9" s="77"/>
      <c r="D9" s="77">
        <f t="shared" si="2"/>
        <v>200</v>
      </c>
      <c r="E9" s="78" t="s">
        <v>74</v>
      </c>
      <c r="F9" s="77">
        <v>69512</v>
      </c>
      <c r="G9" s="72">
        <f>-18000+1742+1000+10000</f>
        <v>-5258</v>
      </c>
      <c r="H9" s="77">
        <f t="shared" si="3"/>
        <v>64254</v>
      </c>
    </row>
    <row r="10" ht="22.5" customHeight="1" spans="1:8">
      <c r="A10" s="76" t="s">
        <v>75</v>
      </c>
      <c r="B10" s="77">
        <v>20000</v>
      </c>
      <c r="C10" s="72">
        <v>-5000</v>
      </c>
      <c r="D10" s="77">
        <f t="shared" si="2"/>
        <v>15000</v>
      </c>
      <c r="E10" s="78" t="s">
        <v>76</v>
      </c>
      <c r="F10" s="77">
        <v>82808</v>
      </c>
      <c r="G10" s="77">
        <v>30479</v>
      </c>
      <c r="H10" s="77">
        <f t="shared" si="3"/>
        <v>113287</v>
      </c>
    </row>
    <row r="11" ht="22.5" customHeight="1" spans="1:8">
      <c r="A11" s="76" t="s">
        <v>77</v>
      </c>
      <c r="B11" s="74"/>
      <c r="C11" s="78">
        <v>7000</v>
      </c>
      <c r="D11" s="74">
        <v>7000</v>
      </c>
      <c r="E11" s="78" t="s">
        <v>78</v>
      </c>
      <c r="F11" s="77">
        <v>2134</v>
      </c>
      <c r="G11" s="77">
        <f>90900</f>
        <v>90900</v>
      </c>
      <c r="H11" s="77">
        <f t="shared" si="3"/>
        <v>93034</v>
      </c>
    </row>
    <row r="12" ht="22.5" customHeight="1" spans="1:8">
      <c r="A12" s="73" t="s">
        <v>79</v>
      </c>
      <c r="B12" s="74">
        <v>57749</v>
      </c>
      <c r="C12" s="78">
        <v>28222</v>
      </c>
      <c r="D12" s="74">
        <f t="shared" ref="D12:D14" si="4">B12+C12</f>
        <v>85971</v>
      </c>
      <c r="E12" s="78" t="s">
        <v>80</v>
      </c>
      <c r="F12" s="77">
        <v>8303</v>
      </c>
      <c r="G12" s="77">
        <v>1101</v>
      </c>
      <c r="H12" s="77">
        <f t="shared" si="3"/>
        <v>9404</v>
      </c>
    </row>
    <row r="13" ht="22.5" customHeight="1" spans="1:8">
      <c r="A13" s="73" t="s">
        <v>81</v>
      </c>
      <c r="B13" s="74">
        <v>44019</v>
      </c>
      <c r="C13" s="78"/>
      <c r="D13" s="74">
        <f t="shared" si="4"/>
        <v>44019</v>
      </c>
      <c r="E13" s="79" t="s">
        <v>82</v>
      </c>
      <c r="F13" s="77">
        <v>1899</v>
      </c>
      <c r="G13" s="77"/>
      <c r="H13" s="77">
        <v>1899</v>
      </c>
    </row>
    <row r="14" ht="22.5" customHeight="1" spans="1:8">
      <c r="A14" s="73" t="s">
        <v>83</v>
      </c>
      <c r="B14" s="74"/>
      <c r="C14" s="78">
        <v>100000</v>
      </c>
      <c r="D14" s="74">
        <f t="shared" si="4"/>
        <v>100000</v>
      </c>
      <c r="E14" s="73" t="s">
        <v>84</v>
      </c>
      <c r="F14" s="74">
        <v>3000</v>
      </c>
      <c r="G14" s="78"/>
      <c r="H14" s="74">
        <f t="shared" si="3"/>
        <v>3000</v>
      </c>
    </row>
    <row r="15" ht="22.5" customHeight="1" spans="1:8">
      <c r="A15" s="73"/>
      <c r="B15" s="80"/>
      <c r="C15" s="80"/>
      <c r="D15" s="80"/>
      <c r="E15" s="73" t="s">
        <v>85</v>
      </c>
      <c r="F15" s="74">
        <v>60000</v>
      </c>
      <c r="G15" s="78">
        <v>-25000</v>
      </c>
      <c r="H15" s="74">
        <f t="shared" si="3"/>
        <v>35000</v>
      </c>
    </row>
  </sheetData>
  <mergeCells count="1">
    <mergeCell ref="A2:H2"/>
  </mergeCells>
  <printOptions horizontalCentered="1"/>
  <pageMargins left="0.786805555555556" right="0.786805555555556" top="0.786805555555556" bottom="0.786805555555556" header="0.275" footer="0.2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B39" sqref="B39"/>
    </sheetView>
  </sheetViews>
  <sheetFormatPr defaultColWidth="9" defaultRowHeight="12.75" outlineLevelRow="7"/>
  <cols>
    <col min="1" max="1" width="5.125" style="42" customWidth="1"/>
    <col min="2" max="2" width="25.25" style="42" customWidth="1"/>
    <col min="3" max="4" width="10.625" style="42" customWidth="1"/>
    <col min="5" max="5" width="9.875" style="42" customWidth="1"/>
    <col min="6" max="6" width="25.25" style="42" customWidth="1"/>
    <col min="7" max="7" width="10" style="42" customWidth="1"/>
    <col min="8" max="8" width="9" style="42"/>
    <col min="9" max="9" width="10" style="42" customWidth="1"/>
    <col min="10" max="235" width="9" style="42"/>
    <col min="236" max="236" width="30" style="42" customWidth="1"/>
    <col min="237" max="237" width="13" style="42" customWidth="1"/>
    <col min="238" max="238" width="12.875" style="42" customWidth="1"/>
    <col min="239" max="239" width="31" style="42" customWidth="1"/>
    <col min="240" max="241" width="12.875" style="42" customWidth="1"/>
    <col min="242" max="242" width="6.125" style="42" customWidth="1"/>
    <col min="243" max="491" width="9" style="42"/>
    <col min="492" max="492" width="30" style="42" customWidth="1"/>
    <col min="493" max="493" width="13" style="42" customWidth="1"/>
    <col min="494" max="494" width="12.875" style="42" customWidth="1"/>
    <col min="495" max="495" width="31" style="42" customWidth="1"/>
    <col min="496" max="497" width="12.875" style="42" customWidth="1"/>
    <col min="498" max="498" width="6.125" style="42" customWidth="1"/>
    <col min="499" max="747" width="9" style="42"/>
    <col min="748" max="748" width="30" style="42" customWidth="1"/>
    <col min="749" max="749" width="13" style="42" customWidth="1"/>
    <col min="750" max="750" width="12.875" style="42" customWidth="1"/>
    <col min="751" max="751" width="31" style="42" customWidth="1"/>
    <col min="752" max="753" width="12.875" style="42" customWidth="1"/>
    <col min="754" max="754" width="6.125" style="42" customWidth="1"/>
    <col min="755" max="1003" width="9" style="42"/>
    <col min="1004" max="1004" width="30" style="42" customWidth="1"/>
    <col min="1005" max="1005" width="13" style="42" customWidth="1"/>
    <col min="1006" max="1006" width="12.875" style="42" customWidth="1"/>
    <col min="1007" max="1007" width="31" style="42" customWidth="1"/>
    <col min="1008" max="1009" width="12.875" style="42" customWidth="1"/>
    <col min="1010" max="1010" width="6.125" style="42" customWidth="1"/>
    <col min="1011" max="1259" width="9" style="42"/>
    <col min="1260" max="1260" width="30" style="42" customWidth="1"/>
    <col min="1261" max="1261" width="13" style="42" customWidth="1"/>
    <col min="1262" max="1262" width="12.875" style="42" customWidth="1"/>
    <col min="1263" max="1263" width="31" style="42" customWidth="1"/>
    <col min="1264" max="1265" width="12.875" style="42" customWidth="1"/>
    <col min="1266" max="1266" width="6.125" style="42" customWidth="1"/>
    <col min="1267" max="1515" width="9" style="42"/>
    <col min="1516" max="1516" width="30" style="42" customWidth="1"/>
    <col min="1517" max="1517" width="13" style="42" customWidth="1"/>
    <col min="1518" max="1518" width="12.875" style="42" customWidth="1"/>
    <col min="1519" max="1519" width="31" style="42" customWidth="1"/>
    <col min="1520" max="1521" width="12.875" style="42" customWidth="1"/>
    <col min="1522" max="1522" width="6.125" style="42" customWidth="1"/>
    <col min="1523" max="1771" width="9" style="42"/>
    <col min="1772" max="1772" width="30" style="42" customWidth="1"/>
    <col min="1773" max="1773" width="13" style="42" customWidth="1"/>
    <col min="1774" max="1774" width="12.875" style="42" customWidth="1"/>
    <col min="1775" max="1775" width="31" style="42" customWidth="1"/>
    <col min="1776" max="1777" width="12.875" style="42" customWidth="1"/>
    <col min="1778" max="1778" width="6.125" style="42" customWidth="1"/>
    <col min="1779" max="2027" width="9" style="42"/>
    <col min="2028" max="2028" width="30" style="42" customWidth="1"/>
    <col min="2029" max="2029" width="13" style="42" customWidth="1"/>
    <col min="2030" max="2030" width="12.875" style="42" customWidth="1"/>
    <col min="2031" max="2031" width="31" style="42" customWidth="1"/>
    <col min="2032" max="2033" width="12.875" style="42" customWidth="1"/>
    <col min="2034" max="2034" width="6.125" style="42" customWidth="1"/>
    <col min="2035" max="2283" width="9" style="42"/>
    <col min="2284" max="2284" width="30" style="42" customWidth="1"/>
    <col min="2285" max="2285" width="13" style="42" customWidth="1"/>
    <col min="2286" max="2286" width="12.875" style="42" customWidth="1"/>
    <col min="2287" max="2287" width="31" style="42" customWidth="1"/>
    <col min="2288" max="2289" width="12.875" style="42" customWidth="1"/>
    <col min="2290" max="2290" width="6.125" style="42" customWidth="1"/>
    <col min="2291" max="2539" width="9" style="42"/>
    <col min="2540" max="2540" width="30" style="42" customWidth="1"/>
    <col min="2541" max="2541" width="13" style="42" customWidth="1"/>
    <col min="2542" max="2542" width="12.875" style="42" customWidth="1"/>
    <col min="2543" max="2543" width="31" style="42" customWidth="1"/>
    <col min="2544" max="2545" width="12.875" style="42" customWidth="1"/>
    <col min="2546" max="2546" width="6.125" style="42" customWidth="1"/>
    <col min="2547" max="2795" width="9" style="42"/>
    <col min="2796" max="2796" width="30" style="42" customWidth="1"/>
    <col min="2797" max="2797" width="13" style="42" customWidth="1"/>
    <col min="2798" max="2798" width="12.875" style="42" customWidth="1"/>
    <col min="2799" max="2799" width="31" style="42" customWidth="1"/>
    <col min="2800" max="2801" width="12.875" style="42" customWidth="1"/>
    <col min="2802" max="2802" width="6.125" style="42" customWidth="1"/>
    <col min="2803" max="3051" width="9" style="42"/>
    <col min="3052" max="3052" width="30" style="42" customWidth="1"/>
    <col min="3053" max="3053" width="13" style="42" customWidth="1"/>
    <col min="3054" max="3054" width="12.875" style="42" customWidth="1"/>
    <col min="3055" max="3055" width="31" style="42" customWidth="1"/>
    <col min="3056" max="3057" width="12.875" style="42" customWidth="1"/>
    <col min="3058" max="3058" width="6.125" style="42" customWidth="1"/>
    <col min="3059" max="3307" width="9" style="42"/>
    <col min="3308" max="3308" width="30" style="42" customWidth="1"/>
    <col min="3309" max="3309" width="13" style="42" customWidth="1"/>
    <col min="3310" max="3310" width="12.875" style="42" customWidth="1"/>
    <col min="3311" max="3311" width="31" style="42" customWidth="1"/>
    <col min="3312" max="3313" width="12.875" style="42" customWidth="1"/>
    <col min="3314" max="3314" width="6.125" style="42" customWidth="1"/>
    <col min="3315" max="3563" width="9" style="42"/>
    <col min="3564" max="3564" width="30" style="42" customWidth="1"/>
    <col min="3565" max="3565" width="13" style="42" customWidth="1"/>
    <col min="3566" max="3566" width="12.875" style="42" customWidth="1"/>
    <col min="3567" max="3567" width="31" style="42" customWidth="1"/>
    <col min="3568" max="3569" width="12.875" style="42" customWidth="1"/>
    <col min="3570" max="3570" width="6.125" style="42" customWidth="1"/>
    <col min="3571" max="3819" width="9" style="42"/>
    <col min="3820" max="3820" width="30" style="42" customWidth="1"/>
    <col min="3821" max="3821" width="13" style="42" customWidth="1"/>
    <col min="3822" max="3822" width="12.875" style="42" customWidth="1"/>
    <col min="3823" max="3823" width="31" style="42" customWidth="1"/>
    <col min="3824" max="3825" width="12.875" style="42" customWidth="1"/>
    <col min="3826" max="3826" width="6.125" style="42" customWidth="1"/>
    <col min="3827" max="4075" width="9" style="42"/>
    <col min="4076" max="4076" width="30" style="42" customWidth="1"/>
    <col min="4077" max="4077" width="13" style="42" customWidth="1"/>
    <col min="4078" max="4078" width="12.875" style="42" customWidth="1"/>
    <col min="4079" max="4079" width="31" style="42" customWidth="1"/>
    <col min="4080" max="4081" width="12.875" style="42" customWidth="1"/>
    <col min="4082" max="4082" width="6.125" style="42" customWidth="1"/>
    <col min="4083" max="4331" width="9" style="42"/>
    <col min="4332" max="4332" width="30" style="42" customWidth="1"/>
    <col min="4333" max="4333" width="13" style="42" customWidth="1"/>
    <col min="4334" max="4334" width="12.875" style="42" customWidth="1"/>
    <col min="4335" max="4335" width="31" style="42" customWidth="1"/>
    <col min="4336" max="4337" width="12.875" style="42" customWidth="1"/>
    <col min="4338" max="4338" width="6.125" style="42" customWidth="1"/>
    <col min="4339" max="4587" width="9" style="42"/>
    <col min="4588" max="4588" width="30" style="42" customWidth="1"/>
    <col min="4589" max="4589" width="13" style="42" customWidth="1"/>
    <col min="4590" max="4590" width="12.875" style="42" customWidth="1"/>
    <col min="4591" max="4591" width="31" style="42" customWidth="1"/>
    <col min="4592" max="4593" width="12.875" style="42" customWidth="1"/>
    <col min="4594" max="4594" width="6.125" style="42" customWidth="1"/>
    <col min="4595" max="4843" width="9" style="42"/>
    <col min="4844" max="4844" width="30" style="42" customWidth="1"/>
    <col min="4845" max="4845" width="13" style="42" customWidth="1"/>
    <col min="4846" max="4846" width="12.875" style="42" customWidth="1"/>
    <col min="4847" max="4847" width="31" style="42" customWidth="1"/>
    <col min="4848" max="4849" width="12.875" style="42" customWidth="1"/>
    <col min="4850" max="4850" width="6.125" style="42" customWidth="1"/>
    <col min="4851" max="5099" width="9" style="42"/>
    <col min="5100" max="5100" width="30" style="42" customWidth="1"/>
    <col min="5101" max="5101" width="13" style="42" customWidth="1"/>
    <col min="5102" max="5102" width="12.875" style="42" customWidth="1"/>
    <col min="5103" max="5103" width="31" style="42" customWidth="1"/>
    <col min="5104" max="5105" width="12.875" style="42" customWidth="1"/>
    <col min="5106" max="5106" width="6.125" style="42" customWidth="1"/>
    <col min="5107" max="5355" width="9" style="42"/>
    <col min="5356" max="5356" width="30" style="42" customWidth="1"/>
    <col min="5357" max="5357" width="13" style="42" customWidth="1"/>
    <col min="5358" max="5358" width="12.875" style="42" customWidth="1"/>
    <col min="5359" max="5359" width="31" style="42" customWidth="1"/>
    <col min="5360" max="5361" width="12.875" style="42" customWidth="1"/>
    <col min="5362" max="5362" width="6.125" style="42" customWidth="1"/>
    <col min="5363" max="5611" width="9" style="42"/>
    <col min="5612" max="5612" width="30" style="42" customWidth="1"/>
    <col min="5613" max="5613" width="13" style="42" customWidth="1"/>
    <col min="5614" max="5614" width="12.875" style="42" customWidth="1"/>
    <col min="5615" max="5615" width="31" style="42" customWidth="1"/>
    <col min="5616" max="5617" width="12.875" style="42" customWidth="1"/>
    <col min="5618" max="5618" width="6.125" style="42" customWidth="1"/>
    <col min="5619" max="5867" width="9" style="42"/>
    <col min="5868" max="5868" width="30" style="42" customWidth="1"/>
    <col min="5869" max="5869" width="13" style="42" customWidth="1"/>
    <col min="5870" max="5870" width="12.875" style="42" customWidth="1"/>
    <col min="5871" max="5871" width="31" style="42" customWidth="1"/>
    <col min="5872" max="5873" width="12.875" style="42" customWidth="1"/>
    <col min="5874" max="5874" width="6.125" style="42" customWidth="1"/>
    <col min="5875" max="6123" width="9" style="42"/>
    <col min="6124" max="6124" width="30" style="42" customWidth="1"/>
    <col min="6125" max="6125" width="13" style="42" customWidth="1"/>
    <col min="6126" max="6126" width="12.875" style="42" customWidth="1"/>
    <col min="6127" max="6127" width="31" style="42" customWidth="1"/>
    <col min="6128" max="6129" width="12.875" style="42" customWidth="1"/>
    <col min="6130" max="6130" width="6.125" style="42" customWidth="1"/>
    <col min="6131" max="6379" width="9" style="42"/>
    <col min="6380" max="6380" width="30" style="42" customWidth="1"/>
    <col min="6381" max="6381" width="13" style="42" customWidth="1"/>
    <col min="6382" max="6382" width="12.875" style="42" customWidth="1"/>
    <col min="6383" max="6383" width="31" style="42" customWidth="1"/>
    <col min="6384" max="6385" width="12.875" style="42" customWidth="1"/>
    <col min="6386" max="6386" width="6.125" style="42" customWidth="1"/>
    <col min="6387" max="6635" width="9" style="42"/>
    <col min="6636" max="6636" width="30" style="42" customWidth="1"/>
    <col min="6637" max="6637" width="13" style="42" customWidth="1"/>
    <col min="6638" max="6638" width="12.875" style="42" customWidth="1"/>
    <col min="6639" max="6639" width="31" style="42" customWidth="1"/>
    <col min="6640" max="6641" width="12.875" style="42" customWidth="1"/>
    <col min="6642" max="6642" width="6.125" style="42" customWidth="1"/>
    <col min="6643" max="6891" width="9" style="42"/>
    <col min="6892" max="6892" width="30" style="42" customWidth="1"/>
    <col min="6893" max="6893" width="13" style="42" customWidth="1"/>
    <col min="6894" max="6894" width="12.875" style="42" customWidth="1"/>
    <col min="6895" max="6895" width="31" style="42" customWidth="1"/>
    <col min="6896" max="6897" width="12.875" style="42" customWidth="1"/>
    <col min="6898" max="6898" width="6.125" style="42" customWidth="1"/>
    <col min="6899" max="7147" width="9" style="42"/>
    <col min="7148" max="7148" width="30" style="42" customWidth="1"/>
    <col min="7149" max="7149" width="13" style="42" customWidth="1"/>
    <col min="7150" max="7150" width="12.875" style="42" customWidth="1"/>
    <col min="7151" max="7151" width="31" style="42" customWidth="1"/>
    <col min="7152" max="7153" width="12.875" style="42" customWidth="1"/>
    <col min="7154" max="7154" width="6.125" style="42" customWidth="1"/>
    <col min="7155" max="7403" width="9" style="42"/>
    <col min="7404" max="7404" width="30" style="42" customWidth="1"/>
    <col min="7405" max="7405" width="13" style="42" customWidth="1"/>
    <col min="7406" max="7406" width="12.875" style="42" customWidth="1"/>
    <col min="7407" max="7407" width="31" style="42" customWidth="1"/>
    <col min="7408" max="7409" width="12.875" style="42" customWidth="1"/>
    <col min="7410" max="7410" width="6.125" style="42" customWidth="1"/>
    <col min="7411" max="7659" width="9" style="42"/>
    <col min="7660" max="7660" width="30" style="42" customWidth="1"/>
    <col min="7661" max="7661" width="13" style="42" customWidth="1"/>
    <col min="7662" max="7662" width="12.875" style="42" customWidth="1"/>
    <col min="7663" max="7663" width="31" style="42" customWidth="1"/>
    <col min="7664" max="7665" width="12.875" style="42" customWidth="1"/>
    <col min="7666" max="7666" width="6.125" style="42" customWidth="1"/>
    <col min="7667" max="7915" width="9" style="42"/>
    <col min="7916" max="7916" width="30" style="42" customWidth="1"/>
    <col min="7917" max="7917" width="13" style="42" customWidth="1"/>
    <col min="7918" max="7918" width="12.875" style="42" customWidth="1"/>
    <col min="7919" max="7919" width="31" style="42" customWidth="1"/>
    <col min="7920" max="7921" width="12.875" style="42" customWidth="1"/>
    <col min="7922" max="7922" width="6.125" style="42" customWidth="1"/>
    <col min="7923" max="8171" width="9" style="42"/>
    <col min="8172" max="8172" width="30" style="42" customWidth="1"/>
    <col min="8173" max="8173" width="13" style="42" customWidth="1"/>
    <col min="8174" max="8174" width="12.875" style="42" customWidth="1"/>
    <col min="8175" max="8175" width="31" style="42" customWidth="1"/>
    <col min="8176" max="8177" width="12.875" style="42" customWidth="1"/>
    <col min="8178" max="8178" width="6.125" style="42" customWidth="1"/>
    <col min="8179" max="8427" width="9" style="42"/>
    <col min="8428" max="8428" width="30" style="42" customWidth="1"/>
    <col min="8429" max="8429" width="13" style="42" customWidth="1"/>
    <col min="8430" max="8430" width="12.875" style="42" customWidth="1"/>
    <col min="8431" max="8431" width="31" style="42" customWidth="1"/>
    <col min="8432" max="8433" width="12.875" style="42" customWidth="1"/>
    <col min="8434" max="8434" width="6.125" style="42" customWidth="1"/>
    <col min="8435" max="8683" width="9" style="42"/>
    <col min="8684" max="8684" width="30" style="42" customWidth="1"/>
    <col min="8685" max="8685" width="13" style="42" customWidth="1"/>
    <col min="8686" max="8686" width="12.875" style="42" customWidth="1"/>
    <col min="8687" max="8687" width="31" style="42" customWidth="1"/>
    <col min="8688" max="8689" width="12.875" style="42" customWidth="1"/>
    <col min="8690" max="8690" width="6.125" style="42" customWidth="1"/>
    <col min="8691" max="8939" width="9" style="42"/>
    <col min="8940" max="8940" width="30" style="42" customWidth="1"/>
    <col min="8941" max="8941" width="13" style="42" customWidth="1"/>
    <col min="8942" max="8942" width="12.875" style="42" customWidth="1"/>
    <col min="8943" max="8943" width="31" style="42" customWidth="1"/>
    <col min="8944" max="8945" width="12.875" style="42" customWidth="1"/>
    <col min="8946" max="8946" width="6.125" style="42" customWidth="1"/>
    <col min="8947" max="9195" width="9" style="42"/>
    <col min="9196" max="9196" width="30" style="42" customWidth="1"/>
    <col min="9197" max="9197" width="13" style="42" customWidth="1"/>
    <col min="9198" max="9198" width="12.875" style="42" customWidth="1"/>
    <col min="9199" max="9199" width="31" style="42" customWidth="1"/>
    <col min="9200" max="9201" width="12.875" style="42" customWidth="1"/>
    <col min="9202" max="9202" width="6.125" style="42" customWidth="1"/>
    <col min="9203" max="9451" width="9" style="42"/>
    <col min="9452" max="9452" width="30" style="42" customWidth="1"/>
    <col min="9453" max="9453" width="13" style="42" customWidth="1"/>
    <col min="9454" max="9454" width="12.875" style="42" customWidth="1"/>
    <col min="9455" max="9455" width="31" style="42" customWidth="1"/>
    <col min="9456" max="9457" width="12.875" style="42" customWidth="1"/>
    <col min="9458" max="9458" width="6.125" style="42" customWidth="1"/>
    <col min="9459" max="9707" width="9" style="42"/>
    <col min="9708" max="9708" width="30" style="42" customWidth="1"/>
    <col min="9709" max="9709" width="13" style="42" customWidth="1"/>
    <col min="9710" max="9710" width="12.875" style="42" customWidth="1"/>
    <col min="9711" max="9711" width="31" style="42" customWidth="1"/>
    <col min="9712" max="9713" width="12.875" style="42" customWidth="1"/>
    <col min="9714" max="9714" width="6.125" style="42" customWidth="1"/>
    <col min="9715" max="9963" width="9" style="42"/>
    <col min="9964" max="9964" width="30" style="42" customWidth="1"/>
    <col min="9965" max="9965" width="13" style="42" customWidth="1"/>
    <col min="9966" max="9966" width="12.875" style="42" customWidth="1"/>
    <col min="9967" max="9967" width="31" style="42" customWidth="1"/>
    <col min="9968" max="9969" width="12.875" style="42" customWidth="1"/>
    <col min="9970" max="9970" width="6.125" style="42" customWidth="1"/>
    <col min="9971" max="10219" width="9" style="42"/>
    <col min="10220" max="10220" width="30" style="42" customWidth="1"/>
    <col min="10221" max="10221" width="13" style="42" customWidth="1"/>
    <col min="10222" max="10222" width="12.875" style="42" customWidth="1"/>
    <col min="10223" max="10223" width="31" style="42" customWidth="1"/>
    <col min="10224" max="10225" width="12.875" style="42" customWidth="1"/>
    <col min="10226" max="10226" width="6.125" style="42" customWidth="1"/>
    <col min="10227" max="10475" width="9" style="42"/>
    <col min="10476" max="10476" width="30" style="42" customWidth="1"/>
    <col min="10477" max="10477" width="13" style="42" customWidth="1"/>
    <col min="10478" max="10478" width="12.875" style="42" customWidth="1"/>
    <col min="10479" max="10479" width="31" style="42" customWidth="1"/>
    <col min="10480" max="10481" width="12.875" style="42" customWidth="1"/>
    <col min="10482" max="10482" width="6.125" style="42" customWidth="1"/>
    <col min="10483" max="10731" width="9" style="42"/>
    <col min="10732" max="10732" width="30" style="42" customWidth="1"/>
    <col min="10733" max="10733" width="13" style="42" customWidth="1"/>
    <col min="10734" max="10734" width="12.875" style="42" customWidth="1"/>
    <col min="10735" max="10735" width="31" style="42" customWidth="1"/>
    <col min="10736" max="10737" width="12.875" style="42" customWidth="1"/>
    <col min="10738" max="10738" width="6.125" style="42" customWidth="1"/>
    <col min="10739" max="10987" width="9" style="42"/>
    <col min="10988" max="10988" width="30" style="42" customWidth="1"/>
    <col min="10989" max="10989" width="13" style="42" customWidth="1"/>
    <col min="10990" max="10990" width="12.875" style="42" customWidth="1"/>
    <col min="10991" max="10991" width="31" style="42" customWidth="1"/>
    <col min="10992" max="10993" width="12.875" style="42" customWidth="1"/>
    <col min="10994" max="10994" width="6.125" style="42" customWidth="1"/>
    <col min="10995" max="11243" width="9" style="42"/>
    <col min="11244" max="11244" width="30" style="42" customWidth="1"/>
    <col min="11245" max="11245" width="13" style="42" customWidth="1"/>
    <col min="11246" max="11246" width="12.875" style="42" customWidth="1"/>
    <col min="11247" max="11247" width="31" style="42" customWidth="1"/>
    <col min="11248" max="11249" width="12.875" style="42" customWidth="1"/>
    <col min="11250" max="11250" width="6.125" style="42" customWidth="1"/>
    <col min="11251" max="11499" width="9" style="42"/>
    <col min="11500" max="11500" width="30" style="42" customWidth="1"/>
    <col min="11501" max="11501" width="13" style="42" customWidth="1"/>
    <col min="11502" max="11502" width="12.875" style="42" customWidth="1"/>
    <col min="11503" max="11503" width="31" style="42" customWidth="1"/>
    <col min="11504" max="11505" width="12.875" style="42" customWidth="1"/>
    <col min="11506" max="11506" width="6.125" style="42" customWidth="1"/>
    <col min="11507" max="11755" width="9" style="42"/>
    <col min="11756" max="11756" width="30" style="42" customWidth="1"/>
    <col min="11757" max="11757" width="13" style="42" customWidth="1"/>
    <col min="11758" max="11758" width="12.875" style="42" customWidth="1"/>
    <col min="11759" max="11759" width="31" style="42" customWidth="1"/>
    <col min="11760" max="11761" width="12.875" style="42" customWidth="1"/>
    <col min="11762" max="11762" width="6.125" style="42" customWidth="1"/>
    <col min="11763" max="12011" width="9" style="42"/>
    <col min="12012" max="12012" width="30" style="42" customWidth="1"/>
    <col min="12013" max="12013" width="13" style="42" customWidth="1"/>
    <col min="12014" max="12014" width="12.875" style="42" customWidth="1"/>
    <col min="12015" max="12015" width="31" style="42" customWidth="1"/>
    <col min="12016" max="12017" width="12.875" style="42" customWidth="1"/>
    <col min="12018" max="12018" width="6.125" style="42" customWidth="1"/>
    <col min="12019" max="12267" width="9" style="42"/>
    <col min="12268" max="12268" width="30" style="42" customWidth="1"/>
    <col min="12269" max="12269" width="13" style="42" customWidth="1"/>
    <col min="12270" max="12270" width="12.875" style="42" customWidth="1"/>
    <col min="12271" max="12271" width="31" style="42" customWidth="1"/>
    <col min="12272" max="12273" width="12.875" style="42" customWidth="1"/>
    <col min="12274" max="12274" width="6.125" style="42" customWidth="1"/>
    <col min="12275" max="12523" width="9" style="42"/>
    <col min="12524" max="12524" width="30" style="42" customWidth="1"/>
    <col min="12525" max="12525" width="13" style="42" customWidth="1"/>
    <col min="12526" max="12526" width="12.875" style="42" customWidth="1"/>
    <col min="12527" max="12527" width="31" style="42" customWidth="1"/>
    <col min="12528" max="12529" width="12.875" style="42" customWidth="1"/>
    <col min="12530" max="12530" width="6.125" style="42" customWidth="1"/>
    <col min="12531" max="12779" width="9" style="42"/>
    <col min="12780" max="12780" width="30" style="42" customWidth="1"/>
    <col min="12781" max="12781" width="13" style="42" customWidth="1"/>
    <col min="12782" max="12782" width="12.875" style="42" customWidth="1"/>
    <col min="12783" max="12783" width="31" style="42" customWidth="1"/>
    <col min="12784" max="12785" width="12.875" style="42" customWidth="1"/>
    <col min="12786" max="12786" width="6.125" style="42" customWidth="1"/>
    <col min="12787" max="13035" width="9" style="42"/>
    <col min="13036" max="13036" width="30" style="42" customWidth="1"/>
    <col min="13037" max="13037" width="13" style="42" customWidth="1"/>
    <col min="13038" max="13038" width="12.875" style="42" customWidth="1"/>
    <col min="13039" max="13039" width="31" style="42" customWidth="1"/>
    <col min="13040" max="13041" width="12.875" style="42" customWidth="1"/>
    <col min="13042" max="13042" width="6.125" style="42" customWidth="1"/>
    <col min="13043" max="13291" width="9" style="42"/>
    <col min="13292" max="13292" width="30" style="42" customWidth="1"/>
    <col min="13293" max="13293" width="13" style="42" customWidth="1"/>
    <col min="13294" max="13294" width="12.875" style="42" customWidth="1"/>
    <col min="13295" max="13295" width="31" style="42" customWidth="1"/>
    <col min="13296" max="13297" width="12.875" style="42" customWidth="1"/>
    <col min="13298" max="13298" width="6.125" style="42" customWidth="1"/>
    <col min="13299" max="13547" width="9" style="42"/>
    <col min="13548" max="13548" width="30" style="42" customWidth="1"/>
    <col min="13549" max="13549" width="13" style="42" customWidth="1"/>
    <col min="13550" max="13550" width="12.875" style="42" customWidth="1"/>
    <col min="13551" max="13551" width="31" style="42" customWidth="1"/>
    <col min="13552" max="13553" width="12.875" style="42" customWidth="1"/>
    <col min="13554" max="13554" width="6.125" style="42" customWidth="1"/>
    <col min="13555" max="13803" width="9" style="42"/>
    <col min="13804" max="13804" width="30" style="42" customWidth="1"/>
    <col min="13805" max="13805" width="13" style="42" customWidth="1"/>
    <col min="13806" max="13806" width="12.875" style="42" customWidth="1"/>
    <col min="13807" max="13807" width="31" style="42" customWidth="1"/>
    <col min="13808" max="13809" width="12.875" style="42" customWidth="1"/>
    <col min="13810" max="13810" width="6.125" style="42" customWidth="1"/>
    <col min="13811" max="14059" width="9" style="42"/>
    <col min="14060" max="14060" width="30" style="42" customWidth="1"/>
    <col min="14061" max="14061" width="13" style="42" customWidth="1"/>
    <col min="14062" max="14062" width="12.875" style="42" customWidth="1"/>
    <col min="14063" max="14063" width="31" style="42" customWidth="1"/>
    <col min="14064" max="14065" width="12.875" style="42" customWidth="1"/>
    <col min="14066" max="14066" width="6.125" style="42" customWidth="1"/>
    <col min="14067" max="14315" width="9" style="42"/>
    <col min="14316" max="14316" width="30" style="42" customWidth="1"/>
    <col min="14317" max="14317" width="13" style="42" customWidth="1"/>
    <col min="14318" max="14318" width="12.875" style="42" customWidth="1"/>
    <col min="14319" max="14319" width="31" style="42" customWidth="1"/>
    <col min="14320" max="14321" width="12.875" style="42" customWidth="1"/>
    <col min="14322" max="14322" width="6.125" style="42" customWidth="1"/>
    <col min="14323" max="14571" width="9" style="42"/>
    <col min="14572" max="14572" width="30" style="42" customWidth="1"/>
    <col min="14573" max="14573" width="13" style="42" customWidth="1"/>
    <col min="14574" max="14574" width="12.875" style="42" customWidth="1"/>
    <col min="14575" max="14575" width="31" style="42" customWidth="1"/>
    <col min="14576" max="14577" width="12.875" style="42" customWidth="1"/>
    <col min="14578" max="14578" width="6.125" style="42" customWidth="1"/>
    <col min="14579" max="14827" width="9" style="42"/>
    <col min="14828" max="14828" width="30" style="42" customWidth="1"/>
    <col min="14829" max="14829" width="13" style="42" customWidth="1"/>
    <col min="14830" max="14830" width="12.875" style="42" customWidth="1"/>
    <col min="14831" max="14831" width="31" style="42" customWidth="1"/>
    <col min="14832" max="14833" width="12.875" style="42" customWidth="1"/>
    <col min="14834" max="14834" width="6.125" style="42" customWidth="1"/>
    <col min="14835" max="15083" width="9" style="42"/>
    <col min="15084" max="15084" width="30" style="42" customWidth="1"/>
    <col min="15085" max="15085" width="13" style="42" customWidth="1"/>
    <col min="15086" max="15086" width="12.875" style="42" customWidth="1"/>
    <col min="15087" max="15087" width="31" style="42" customWidth="1"/>
    <col min="15088" max="15089" width="12.875" style="42" customWidth="1"/>
    <col min="15090" max="15090" width="6.125" style="42" customWidth="1"/>
    <col min="15091" max="15339" width="9" style="42"/>
    <col min="15340" max="15340" width="30" style="42" customWidth="1"/>
    <col min="15341" max="15341" width="13" style="42" customWidth="1"/>
    <col min="15342" max="15342" width="12.875" style="42" customWidth="1"/>
    <col min="15343" max="15343" width="31" style="42" customWidth="1"/>
    <col min="15344" max="15345" width="12.875" style="42" customWidth="1"/>
    <col min="15346" max="15346" width="6.125" style="42" customWidth="1"/>
    <col min="15347" max="15595" width="9" style="42"/>
    <col min="15596" max="15596" width="30" style="42" customWidth="1"/>
    <col min="15597" max="15597" width="13" style="42" customWidth="1"/>
    <col min="15598" max="15598" width="12.875" style="42" customWidth="1"/>
    <col min="15599" max="15599" width="31" style="42" customWidth="1"/>
    <col min="15600" max="15601" width="12.875" style="42" customWidth="1"/>
    <col min="15602" max="15602" width="6.125" style="42" customWidth="1"/>
    <col min="15603" max="15851" width="9" style="42"/>
    <col min="15852" max="15852" width="30" style="42" customWidth="1"/>
    <col min="15853" max="15853" width="13" style="42" customWidth="1"/>
    <col min="15854" max="15854" width="12.875" style="42" customWidth="1"/>
    <col min="15855" max="15855" width="31" style="42" customWidth="1"/>
    <col min="15856" max="15857" width="12.875" style="42" customWidth="1"/>
    <col min="15858" max="15858" width="6.125" style="42" customWidth="1"/>
    <col min="15859" max="16107" width="9" style="42"/>
    <col min="16108" max="16108" width="30" style="42" customWidth="1"/>
    <col min="16109" max="16109" width="13" style="42" customWidth="1"/>
    <col min="16110" max="16110" width="12.875" style="42" customWidth="1"/>
    <col min="16111" max="16111" width="31" style="42" customWidth="1"/>
    <col min="16112" max="16113" width="12.875" style="42" customWidth="1"/>
    <col min="16114" max="16114" width="6.125" style="42" customWidth="1"/>
    <col min="16115" max="16384" width="9" style="42"/>
  </cols>
  <sheetData>
    <row r="1" s="38" customFormat="1" ht="26.25" customHeight="1" spans="1:2">
      <c r="A1" s="43" t="s">
        <v>86</v>
      </c>
      <c r="B1" s="43"/>
    </row>
    <row r="2" ht="32.25" customHeight="1" spans="1:9">
      <c r="A2" s="44" t="s">
        <v>87</v>
      </c>
      <c r="B2" s="44"/>
      <c r="C2" s="44"/>
      <c r="D2" s="44"/>
      <c r="E2" s="44"/>
      <c r="F2" s="44"/>
      <c r="G2" s="44"/>
      <c r="H2" s="44"/>
      <c r="I2" s="44"/>
    </row>
    <row r="3" s="39" customFormat="1" ht="21" customHeight="1" spans="1:9">
      <c r="A3" s="45" t="s">
        <v>2</v>
      </c>
      <c r="B3" s="45"/>
      <c r="C3" s="46"/>
      <c r="D3" s="46"/>
      <c r="E3" s="46"/>
      <c r="F3" s="46"/>
      <c r="G3" s="47"/>
      <c r="I3" s="62" t="s">
        <v>3</v>
      </c>
    </row>
    <row r="4" s="40" customFormat="1" ht="27.75" customHeight="1" spans="1:9">
      <c r="A4" s="48" t="s">
        <v>4</v>
      </c>
      <c r="B4" s="49" t="s">
        <v>64</v>
      </c>
      <c r="C4" s="50" t="s">
        <v>6</v>
      </c>
      <c r="D4" s="51" t="s">
        <v>7</v>
      </c>
      <c r="E4" s="50" t="s">
        <v>8</v>
      </c>
      <c r="F4" s="49" t="s">
        <v>65</v>
      </c>
      <c r="G4" s="50" t="s">
        <v>6</v>
      </c>
      <c r="H4" s="51" t="s">
        <v>7</v>
      </c>
      <c r="I4" s="50" t="s">
        <v>8</v>
      </c>
    </row>
    <row r="5" ht="24.75" customHeight="1" spans="1:9">
      <c r="A5" s="52"/>
      <c r="B5" s="53" t="s">
        <v>88</v>
      </c>
      <c r="C5" s="54">
        <v>4000</v>
      </c>
      <c r="D5" s="54"/>
      <c r="E5" s="54">
        <v>4000</v>
      </c>
      <c r="F5" s="53" t="s">
        <v>89</v>
      </c>
      <c r="G5" s="55">
        <v>4000</v>
      </c>
      <c r="H5" s="56"/>
      <c r="I5" s="55">
        <v>4000</v>
      </c>
    </row>
    <row r="6" ht="27" customHeight="1" spans="1:9">
      <c r="A6" s="52">
        <v>1</v>
      </c>
      <c r="B6" s="57" t="s">
        <v>90</v>
      </c>
      <c r="C6" s="54">
        <v>4000</v>
      </c>
      <c r="D6" s="54"/>
      <c r="E6" s="54">
        <v>4000</v>
      </c>
      <c r="F6" s="57" t="s">
        <v>91</v>
      </c>
      <c r="G6" s="54"/>
      <c r="H6" s="56"/>
      <c r="I6" s="54"/>
    </row>
    <row r="7" ht="21.75" customHeight="1" spans="1:9">
      <c r="A7" s="52">
        <v>2</v>
      </c>
      <c r="B7" s="57"/>
      <c r="C7" s="54"/>
      <c r="D7" s="54"/>
      <c r="E7" s="54"/>
      <c r="F7" s="58" t="s">
        <v>92</v>
      </c>
      <c r="G7" s="55">
        <v>4000</v>
      </c>
      <c r="H7" s="56"/>
      <c r="I7" s="55">
        <v>4000</v>
      </c>
    </row>
    <row r="8" s="41" customFormat="1" ht="24.75" customHeight="1" spans="1:9">
      <c r="A8" s="52">
        <v>3</v>
      </c>
      <c r="B8" s="59"/>
      <c r="C8" s="55"/>
      <c r="D8" s="55"/>
      <c r="E8" s="55"/>
      <c r="F8" s="60" t="s">
        <v>93</v>
      </c>
      <c r="G8" s="55">
        <v>4000</v>
      </c>
      <c r="H8" s="61"/>
      <c r="I8" s="55">
        <v>4000</v>
      </c>
    </row>
  </sheetData>
  <mergeCells count="3">
    <mergeCell ref="A1:B1"/>
    <mergeCell ref="A2:I2"/>
    <mergeCell ref="A3:B3"/>
  </mergeCells>
  <printOptions horizontalCentered="1"/>
  <pageMargins left="0.786805555555556" right="0.786805555555556" top="1.45625" bottom="1.37777777777778" header="0.275" footer="0.275"/>
  <pageSetup paperSize="9" fitToWidth="0" fitToHeight="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7"/>
  <sheetViews>
    <sheetView workbookViewId="0">
      <selection activeCell="E20" sqref="E20"/>
    </sheetView>
  </sheetViews>
  <sheetFormatPr defaultColWidth="10" defaultRowHeight="13.5" outlineLevelCol="1"/>
  <cols>
    <col min="1" max="1" width="46.25" style="20" customWidth="1"/>
    <col min="2" max="2" width="28.5" style="20" customWidth="1"/>
    <col min="3" max="3" width="9.75" style="20" customWidth="1"/>
    <col min="4" max="16384" width="10" style="20"/>
  </cols>
  <sheetData>
    <row r="1" s="18" customFormat="1" ht="14.25" customHeight="1" spans="1:1">
      <c r="A1" s="21" t="s">
        <v>94</v>
      </c>
    </row>
    <row r="2" s="19" customFormat="1" ht="28.7" customHeight="1" spans="1:2">
      <c r="A2" s="22" t="s">
        <v>95</v>
      </c>
      <c r="B2" s="22"/>
    </row>
    <row r="3" ht="14.25" customHeight="1" spans="1:2">
      <c r="A3" s="23" t="s">
        <v>96</v>
      </c>
      <c r="B3" s="23"/>
    </row>
    <row r="4" ht="19.9" customHeight="1" spans="1:2">
      <c r="A4" s="24" t="s">
        <v>97</v>
      </c>
      <c r="B4" s="25" t="s">
        <v>98</v>
      </c>
    </row>
    <row r="5" ht="19.9" customHeight="1" spans="1:2">
      <c r="A5" s="26" t="s">
        <v>99</v>
      </c>
      <c r="B5" s="27">
        <v>69</v>
      </c>
    </row>
    <row r="6" ht="19.9" customHeight="1" spans="1:2">
      <c r="A6" s="28" t="s">
        <v>100</v>
      </c>
      <c r="B6" s="29">
        <v>46.4</v>
      </c>
    </row>
    <row r="7" ht="19.9" customHeight="1" spans="1:2">
      <c r="A7" s="26" t="s">
        <v>101</v>
      </c>
      <c r="B7" s="30">
        <v>22.6</v>
      </c>
    </row>
    <row r="8" ht="19.9" customHeight="1" spans="1:2">
      <c r="A8" s="31" t="s">
        <v>102</v>
      </c>
      <c r="B8" s="32">
        <v>13</v>
      </c>
    </row>
    <row r="9" ht="19.9" customHeight="1" spans="1:2">
      <c r="A9" s="33" t="s">
        <v>100</v>
      </c>
      <c r="B9" s="34">
        <v>3</v>
      </c>
    </row>
    <row r="10" ht="19.9" customHeight="1" spans="1:2">
      <c r="A10" s="35" t="s">
        <v>101</v>
      </c>
      <c r="B10" s="29">
        <v>10</v>
      </c>
    </row>
    <row r="11" ht="19.9" customHeight="1" spans="1:2">
      <c r="A11" s="33" t="s">
        <v>103</v>
      </c>
      <c r="B11" s="34"/>
    </row>
    <row r="12" ht="19.9" customHeight="1" spans="1:2">
      <c r="A12" s="31" t="s">
        <v>100</v>
      </c>
      <c r="B12" s="29"/>
    </row>
    <row r="13" ht="19.9" customHeight="1" spans="1:2">
      <c r="A13" s="26" t="s">
        <v>101</v>
      </c>
      <c r="B13" s="27"/>
    </row>
    <row r="14" ht="19.9" customHeight="1" spans="1:2">
      <c r="A14" s="36" t="s">
        <v>104</v>
      </c>
      <c r="B14" s="27">
        <v>82</v>
      </c>
    </row>
    <row r="15" ht="19.9" customHeight="1" spans="1:2">
      <c r="A15" s="31" t="s">
        <v>100</v>
      </c>
      <c r="B15" s="29">
        <v>49.4</v>
      </c>
    </row>
    <row r="16" ht="19.9" customHeight="1" spans="1:2">
      <c r="A16" s="26" t="s">
        <v>101</v>
      </c>
      <c r="B16" s="30">
        <v>32.6</v>
      </c>
    </row>
    <row r="17" ht="49.5" customHeight="1" spans="1:2">
      <c r="A17" s="37" t="s">
        <v>105</v>
      </c>
      <c r="B17" s="37"/>
    </row>
  </sheetData>
  <mergeCells count="3">
    <mergeCell ref="A2:B2"/>
    <mergeCell ref="A3:B3"/>
    <mergeCell ref="A17:B17"/>
  </mergeCells>
  <printOptions horizontalCentered="1"/>
  <pageMargins left="0.747916666666667" right="0.747916666666667" top="1.18055555555556" bottom="0.2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34"/>
  <sheetViews>
    <sheetView workbookViewId="0">
      <pane ySplit="4" topLeftCell="A5" activePane="bottomLeft" state="frozen"/>
      <selection/>
      <selection pane="bottomLeft" activeCell="C10" sqref="C10"/>
    </sheetView>
  </sheetViews>
  <sheetFormatPr defaultColWidth="10" defaultRowHeight="13.5" outlineLevelCol="6"/>
  <cols>
    <col min="1" max="1" width="5.625" style="4" customWidth="1"/>
    <col min="2" max="2" width="30.75" style="4" customWidth="1"/>
    <col min="3" max="3" width="35.875" style="4" customWidth="1"/>
    <col min="4" max="4" width="17.25" style="4" customWidth="1"/>
    <col min="5" max="5" width="16.75" style="4" customWidth="1"/>
    <col min="6" max="6" width="26.125" style="4" customWidth="1"/>
    <col min="7" max="16384" width="10" style="4"/>
  </cols>
  <sheetData>
    <row r="1" s="1" customFormat="1" ht="19.7" customHeight="1" spans="1:2">
      <c r="A1" s="5" t="s">
        <v>106</v>
      </c>
      <c r="B1" s="5"/>
    </row>
    <row r="2" s="2" customFormat="1" ht="28.7" customHeight="1" spans="1:6">
      <c r="A2" s="6" t="s">
        <v>107</v>
      </c>
      <c r="B2" s="6"/>
      <c r="C2" s="6"/>
      <c r="D2" s="6"/>
      <c r="E2" s="6"/>
      <c r="F2" s="6"/>
    </row>
    <row r="3" ht="14.25" customHeight="1" spans="1:6">
      <c r="A3" s="7" t="s">
        <v>96</v>
      </c>
      <c r="B3" s="7"/>
      <c r="C3" s="7"/>
      <c r="D3" s="7"/>
      <c r="E3" s="7"/>
      <c r="F3" s="7"/>
    </row>
    <row r="4" ht="24" customHeight="1" spans="1:6">
      <c r="A4" s="8" t="s">
        <v>4</v>
      </c>
      <c r="B4" s="9" t="s">
        <v>108</v>
      </c>
      <c r="C4" s="9" t="s">
        <v>109</v>
      </c>
      <c r="D4" s="10" t="s">
        <v>110</v>
      </c>
      <c r="E4" s="11" t="s">
        <v>111</v>
      </c>
      <c r="F4" s="11" t="s">
        <v>112</v>
      </c>
    </row>
    <row r="5" s="3" customFormat="1" ht="25.5" customHeight="1" spans="1:6">
      <c r="A5" s="12">
        <v>1</v>
      </c>
      <c r="B5" s="13" t="s">
        <v>113</v>
      </c>
      <c r="C5" s="12" t="s">
        <v>114</v>
      </c>
      <c r="D5" s="12" t="s">
        <v>115</v>
      </c>
      <c r="E5" s="12" t="s">
        <v>116</v>
      </c>
      <c r="F5" s="12">
        <v>1.2</v>
      </c>
    </row>
    <row r="6" s="3" customFormat="1" ht="25.5" customHeight="1" spans="1:6">
      <c r="A6" s="12">
        <v>2</v>
      </c>
      <c r="B6" s="14" t="s">
        <v>117</v>
      </c>
      <c r="C6" s="12" t="s">
        <v>118</v>
      </c>
      <c r="D6" s="12" t="s">
        <v>119</v>
      </c>
      <c r="E6" s="12" t="s">
        <v>116</v>
      </c>
      <c r="F6" s="12">
        <v>0.29</v>
      </c>
    </row>
    <row r="7" s="3" customFormat="1" ht="25.5" customHeight="1" spans="1:7">
      <c r="A7" s="12">
        <v>3</v>
      </c>
      <c r="B7" s="14" t="s">
        <v>120</v>
      </c>
      <c r="C7" s="12" t="s">
        <v>114</v>
      </c>
      <c r="D7" s="12" t="s">
        <v>115</v>
      </c>
      <c r="E7" s="12" t="s">
        <v>116</v>
      </c>
      <c r="F7" s="12">
        <v>0.29</v>
      </c>
      <c r="G7" s="15"/>
    </row>
    <row r="8" s="3" customFormat="1" ht="25.5" customHeight="1" spans="1:6">
      <c r="A8" s="12">
        <v>4</v>
      </c>
      <c r="B8" s="14" t="s">
        <v>121</v>
      </c>
      <c r="C8" s="12" t="s">
        <v>118</v>
      </c>
      <c r="D8" s="12" t="s">
        <v>122</v>
      </c>
      <c r="E8" s="12" t="s">
        <v>116</v>
      </c>
      <c r="F8" s="12">
        <v>0.2</v>
      </c>
    </row>
    <row r="9" s="3" customFormat="1" ht="25.5" customHeight="1" spans="1:7">
      <c r="A9" s="12">
        <v>5</v>
      </c>
      <c r="B9" s="14" t="s">
        <v>123</v>
      </c>
      <c r="C9" s="12" t="s">
        <v>124</v>
      </c>
      <c r="D9" s="12" t="s">
        <v>125</v>
      </c>
      <c r="E9" s="12" t="s">
        <v>116</v>
      </c>
      <c r="F9" s="12">
        <v>0.2</v>
      </c>
      <c r="G9" s="15"/>
    </row>
    <row r="10" s="3" customFormat="1" ht="25.5" customHeight="1" spans="1:7">
      <c r="A10" s="12">
        <v>6</v>
      </c>
      <c r="B10" s="14" t="s">
        <v>126</v>
      </c>
      <c r="C10" s="12" t="s">
        <v>127</v>
      </c>
      <c r="D10" s="12" t="s">
        <v>128</v>
      </c>
      <c r="E10" s="12" t="s">
        <v>116</v>
      </c>
      <c r="F10" s="12">
        <v>0.16</v>
      </c>
      <c r="G10" s="15"/>
    </row>
    <row r="11" s="3" customFormat="1" ht="25.5" customHeight="1" spans="1:7">
      <c r="A11" s="12">
        <v>7</v>
      </c>
      <c r="B11" s="14" t="s">
        <v>129</v>
      </c>
      <c r="C11" s="12" t="s">
        <v>124</v>
      </c>
      <c r="D11" s="12" t="s">
        <v>125</v>
      </c>
      <c r="E11" s="12" t="s">
        <v>116</v>
      </c>
      <c r="F11" s="12">
        <v>0.15</v>
      </c>
      <c r="G11" s="15"/>
    </row>
    <row r="12" s="3" customFormat="1" ht="25.5" customHeight="1" spans="1:6">
      <c r="A12" s="12">
        <v>8</v>
      </c>
      <c r="B12" s="14" t="s">
        <v>130</v>
      </c>
      <c r="C12" s="12" t="s">
        <v>131</v>
      </c>
      <c r="D12" s="12" t="s">
        <v>132</v>
      </c>
      <c r="E12" s="12" t="s">
        <v>116</v>
      </c>
      <c r="F12" s="12">
        <v>0.11</v>
      </c>
    </row>
    <row r="13" s="3" customFormat="1" ht="25.5" customHeight="1" spans="1:6">
      <c r="A13" s="12">
        <v>9</v>
      </c>
      <c r="B13" s="14" t="s">
        <v>133</v>
      </c>
      <c r="C13" s="12" t="s">
        <v>134</v>
      </c>
      <c r="D13" s="12" t="s">
        <v>135</v>
      </c>
      <c r="E13" s="12" t="s">
        <v>116</v>
      </c>
      <c r="F13" s="12">
        <v>0.1</v>
      </c>
    </row>
    <row r="14" s="3" customFormat="1" ht="25.5" customHeight="1" spans="1:7">
      <c r="A14" s="12">
        <v>10</v>
      </c>
      <c r="B14" s="14" t="s">
        <v>136</v>
      </c>
      <c r="C14" s="12" t="s">
        <v>114</v>
      </c>
      <c r="D14" s="12" t="s">
        <v>115</v>
      </c>
      <c r="E14" s="12" t="s">
        <v>116</v>
      </c>
      <c r="F14" s="12">
        <v>0.1</v>
      </c>
      <c r="G14" s="15"/>
    </row>
    <row r="15" s="3" customFormat="1" ht="25.5" customHeight="1" spans="1:7">
      <c r="A15" s="12">
        <v>11</v>
      </c>
      <c r="B15" s="14" t="s">
        <v>137</v>
      </c>
      <c r="C15" s="12" t="s">
        <v>138</v>
      </c>
      <c r="D15" s="12" t="s">
        <v>139</v>
      </c>
      <c r="E15" s="12" t="s">
        <v>116</v>
      </c>
      <c r="F15" s="12">
        <v>0.1</v>
      </c>
      <c r="G15" s="15"/>
    </row>
    <row r="16" s="3" customFormat="1" ht="25.5" customHeight="1" spans="1:7">
      <c r="A16" s="12">
        <v>12</v>
      </c>
      <c r="B16" s="14" t="s">
        <v>140</v>
      </c>
      <c r="C16" s="12" t="s">
        <v>118</v>
      </c>
      <c r="D16" s="12" t="s">
        <v>141</v>
      </c>
      <c r="E16" s="12" t="s">
        <v>116</v>
      </c>
      <c r="F16" s="12">
        <v>0.06</v>
      </c>
      <c r="G16" s="16"/>
    </row>
    <row r="17" s="3" customFormat="1" ht="25.5" customHeight="1" spans="1:6">
      <c r="A17" s="12">
        <v>13</v>
      </c>
      <c r="B17" s="14" t="s">
        <v>142</v>
      </c>
      <c r="C17" s="12" t="s">
        <v>118</v>
      </c>
      <c r="D17" s="12" t="s">
        <v>141</v>
      </c>
      <c r="E17" s="12" t="s">
        <v>116</v>
      </c>
      <c r="F17" s="12">
        <v>0.04</v>
      </c>
    </row>
    <row r="18" s="3" customFormat="1" ht="25.5" customHeight="1" spans="1:6">
      <c r="A18" s="12">
        <v>14</v>
      </c>
      <c r="B18" s="14" t="s">
        <v>143</v>
      </c>
      <c r="C18" s="12" t="s">
        <v>144</v>
      </c>
      <c r="D18" s="12" t="s">
        <v>145</v>
      </c>
      <c r="E18" s="12" t="s">
        <v>146</v>
      </c>
      <c r="F18" s="12">
        <v>2.4</v>
      </c>
    </row>
    <row r="19" s="3" customFormat="1" ht="25.5" customHeight="1" spans="1:6">
      <c r="A19" s="12">
        <v>15</v>
      </c>
      <c r="B19" s="14" t="s">
        <v>147</v>
      </c>
      <c r="C19" s="12" t="s">
        <v>114</v>
      </c>
      <c r="D19" s="12" t="s">
        <v>115</v>
      </c>
      <c r="E19" s="12" t="s">
        <v>146</v>
      </c>
      <c r="F19" s="12">
        <v>1.5</v>
      </c>
    </row>
    <row r="20" s="3" customFormat="1" ht="25.5" customHeight="1" spans="1:7">
      <c r="A20" s="12">
        <v>16</v>
      </c>
      <c r="B20" s="14" t="s">
        <v>148</v>
      </c>
      <c r="C20" s="12" t="s">
        <v>149</v>
      </c>
      <c r="D20" s="12" t="s">
        <v>128</v>
      </c>
      <c r="E20" s="12" t="s">
        <v>146</v>
      </c>
      <c r="F20" s="12">
        <v>1</v>
      </c>
      <c r="G20" s="16"/>
    </row>
    <row r="21" s="3" customFormat="1" ht="25.5" customHeight="1" spans="1:6">
      <c r="A21" s="12">
        <v>17</v>
      </c>
      <c r="B21" s="14" t="s">
        <v>150</v>
      </c>
      <c r="C21" s="12" t="s">
        <v>151</v>
      </c>
      <c r="D21" s="12" t="s">
        <v>145</v>
      </c>
      <c r="E21" s="12" t="s">
        <v>146</v>
      </c>
      <c r="F21" s="12">
        <v>1</v>
      </c>
    </row>
    <row r="22" s="3" customFormat="1" ht="25.5" customHeight="1" spans="1:7">
      <c r="A22" s="12">
        <v>18</v>
      </c>
      <c r="B22" s="14" t="s">
        <v>152</v>
      </c>
      <c r="C22" s="12" t="s">
        <v>144</v>
      </c>
      <c r="D22" s="12" t="s">
        <v>115</v>
      </c>
      <c r="E22" s="12" t="s">
        <v>146</v>
      </c>
      <c r="F22" s="12">
        <v>0.8</v>
      </c>
      <c r="G22" s="16"/>
    </row>
    <row r="23" s="3" customFormat="1" ht="25.5" customHeight="1" spans="1:6">
      <c r="A23" s="12">
        <v>19</v>
      </c>
      <c r="B23" s="14" t="s">
        <v>153</v>
      </c>
      <c r="C23" s="12" t="s">
        <v>154</v>
      </c>
      <c r="D23" s="12" t="s">
        <v>155</v>
      </c>
      <c r="E23" s="12" t="s">
        <v>146</v>
      </c>
      <c r="F23" s="12">
        <v>0.6</v>
      </c>
    </row>
    <row r="24" s="3" customFormat="1" ht="25.5" customHeight="1" spans="1:6">
      <c r="A24" s="12">
        <v>20</v>
      </c>
      <c r="B24" s="14" t="s">
        <v>156</v>
      </c>
      <c r="C24" s="12" t="s">
        <v>149</v>
      </c>
      <c r="D24" s="12" t="s">
        <v>128</v>
      </c>
      <c r="E24" s="12" t="s">
        <v>146</v>
      </c>
      <c r="F24" s="12">
        <v>0.5</v>
      </c>
    </row>
    <row r="25" s="3" customFormat="1" ht="25.5" customHeight="1" spans="1:7">
      <c r="A25" s="12">
        <v>21</v>
      </c>
      <c r="B25" s="14" t="s">
        <v>157</v>
      </c>
      <c r="C25" s="12" t="s">
        <v>149</v>
      </c>
      <c r="D25" s="12" t="s">
        <v>128</v>
      </c>
      <c r="E25" s="12" t="s">
        <v>146</v>
      </c>
      <c r="F25" s="12">
        <v>0.5</v>
      </c>
      <c r="G25" s="16"/>
    </row>
    <row r="26" s="3" customFormat="1" ht="25.5" customHeight="1" spans="1:6">
      <c r="A26" s="12">
        <v>22</v>
      </c>
      <c r="B26" s="14" t="s">
        <v>158</v>
      </c>
      <c r="C26" s="12" t="s">
        <v>154</v>
      </c>
      <c r="D26" s="12" t="s">
        <v>155</v>
      </c>
      <c r="E26" s="12" t="s">
        <v>146</v>
      </c>
      <c r="F26" s="12">
        <v>0.46</v>
      </c>
    </row>
    <row r="27" s="3" customFormat="1" ht="25.5" customHeight="1" spans="1:6">
      <c r="A27" s="12">
        <v>23</v>
      </c>
      <c r="B27" s="14" t="s">
        <v>159</v>
      </c>
      <c r="C27" s="12" t="s">
        <v>124</v>
      </c>
      <c r="D27" s="12" t="s">
        <v>145</v>
      </c>
      <c r="E27" s="12" t="s">
        <v>146</v>
      </c>
      <c r="F27" s="12">
        <v>0.28</v>
      </c>
    </row>
    <row r="28" s="3" customFormat="1" ht="25.5" customHeight="1" spans="1:6">
      <c r="A28" s="12">
        <v>24</v>
      </c>
      <c r="B28" s="14" t="s">
        <v>160</v>
      </c>
      <c r="C28" s="12" t="s">
        <v>154</v>
      </c>
      <c r="D28" s="12" t="s">
        <v>155</v>
      </c>
      <c r="E28" s="12" t="s">
        <v>146</v>
      </c>
      <c r="F28" s="12">
        <v>0.28</v>
      </c>
    </row>
    <row r="29" s="3" customFormat="1" ht="25.5" customHeight="1" spans="1:6">
      <c r="A29" s="12">
        <v>25</v>
      </c>
      <c r="B29" s="14" t="s">
        <v>161</v>
      </c>
      <c r="C29" s="12" t="s">
        <v>162</v>
      </c>
      <c r="D29" s="12" t="s">
        <v>163</v>
      </c>
      <c r="E29" s="12" t="s">
        <v>146</v>
      </c>
      <c r="F29" s="12">
        <v>0.18</v>
      </c>
    </row>
    <row r="30" s="3" customFormat="1" ht="25.5" customHeight="1" spans="1:7">
      <c r="A30" s="12">
        <v>26</v>
      </c>
      <c r="B30" s="14" t="s">
        <v>164</v>
      </c>
      <c r="C30" s="12" t="s">
        <v>154</v>
      </c>
      <c r="D30" s="12" t="s">
        <v>155</v>
      </c>
      <c r="E30" s="12" t="s">
        <v>146</v>
      </c>
      <c r="F30" s="12">
        <v>0.15</v>
      </c>
      <c r="G30" s="16"/>
    </row>
    <row r="31" s="3" customFormat="1" ht="25.5" customHeight="1" spans="1:7">
      <c r="A31" s="12">
        <v>27</v>
      </c>
      <c r="B31" s="14" t="s">
        <v>165</v>
      </c>
      <c r="C31" s="12" t="s">
        <v>149</v>
      </c>
      <c r="D31" s="12" t="s">
        <v>128</v>
      </c>
      <c r="E31" s="12" t="s">
        <v>146</v>
      </c>
      <c r="F31" s="12">
        <v>0.15</v>
      </c>
      <c r="G31" s="16"/>
    </row>
    <row r="32" s="3" customFormat="1" ht="25.5" customHeight="1" spans="1:6">
      <c r="A32" s="12">
        <v>28</v>
      </c>
      <c r="B32" s="14" t="s">
        <v>166</v>
      </c>
      <c r="C32" s="12" t="s">
        <v>149</v>
      </c>
      <c r="D32" s="12" t="s">
        <v>128</v>
      </c>
      <c r="E32" s="12" t="s">
        <v>146</v>
      </c>
      <c r="F32" s="12">
        <v>0.1</v>
      </c>
    </row>
    <row r="33" s="3" customFormat="1" ht="25.5" customHeight="1" spans="1:6">
      <c r="A33" s="12">
        <v>29</v>
      </c>
      <c r="B33" s="14" t="s">
        <v>167</v>
      </c>
      <c r="C33" s="12" t="s">
        <v>138</v>
      </c>
      <c r="D33" s="12" t="s">
        <v>139</v>
      </c>
      <c r="E33" s="12" t="s">
        <v>146</v>
      </c>
      <c r="F33" s="12">
        <v>0.1</v>
      </c>
    </row>
    <row r="34" ht="33" customHeight="1" spans="1:6">
      <c r="A34" s="17" t="s">
        <v>168</v>
      </c>
      <c r="B34" s="17"/>
      <c r="C34" s="17"/>
      <c r="D34" s="17"/>
      <c r="E34" s="17"/>
      <c r="F34" s="17"/>
    </row>
  </sheetData>
  <mergeCells count="4">
    <mergeCell ref="A1:B1"/>
    <mergeCell ref="A2:F2"/>
    <mergeCell ref="A3:F3"/>
    <mergeCell ref="A34:F34"/>
  </mergeCells>
  <pageMargins left="0.747916666666667" right="0.747916666666667" top="1.18055555555556" bottom="0.2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5</vt:i4>
      </vt:variant>
    </vt:vector>
  </HeadingPairs>
  <TitlesOfParts>
    <vt:vector size="5" baseType="lpstr">
      <vt:lpstr>2021年一般公共预算收支</vt:lpstr>
      <vt:lpstr>2021年政府性基金预算收支</vt:lpstr>
      <vt:lpstr>2021年国有资本经营预算</vt:lpstr>
      <vt:lpstr>政府债务限额调整情况</vt:lpstr>
      <vt:lpstr>政府债券资金安排表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lenovo</cp:lastModifiedBy>
  <dcterms:created xsi:type="dcterms:W3CDTF">2019-01-03T11:58:00Z</dcterms:created>
  <cp:lastPrinted>2020-10-19T12:32:00Z</cp:lastPrinted>
  <dcterms:modified xsi:type="dcterms:W3CDTF">2021-11-10T12:33:25Z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