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74" activeTab="3"/>
  </bookViews>
  <sheets>
    <sheet name="01-2023全县收入" sheetId="1" r:id="rId1"/>
    <sheet name="02-2023全县支出" sheetId="2" r:id="rId2"/>
    <sheet name="03-2023公共平衡 " sheetId="3" r:id="rId3"/>
    <sheet name="04-2023公共本级支出功能 " sheetId="4" r:id="rId4"/>
    <sheet name="05-2023公共线下 " sheetId="5" r:id="rId5"/>
    <sheet name="06-2023转移支付分地区" sheetId="6" r:id="rId6"/>
    <sheet name="07-2023转移支付分项目 " sheetId="7" r:id="rId7"/>
    <sheet name="8-2023基金平衡" sheetId="8" r:id="rId8"/>
    <sheet name="9-2023基金支出" sheetId="9" r:id="rId9"/>
    <sheet name="10-2023基金转移支付" sheetId="10" r:id="rId10"/>
    <sheet name="11-2023国资 " sheetId="11" r:id="rId11"/>
    <sheet name="12-2023社保执行" sheetId="12" r:id="rId12"/>
    <sheet name="13-2024公共平衡" sheetId="13" r:id="rId13"/>
    <sheet name="14-2024公共本级支出功能 " sheetId="14" r:id="rId14"/>
    <sheet name="15-2024公共基本和项目 " sheetId="15" r:id="rId15"/>
    <sheet name="16-2024公共本级基本支出经济 " sheetId="16" r:id="rId16"/>
    <sheet name="17-2024公共线下" sheetId="17" r:id="rId17"/>
    <sheet name="18-2024转移支付分地区" sheetId="18" r:id="rId18"/>
    <sheet name="19-2024转移支付分项目" sheetId="19" r:id="rId19"/>
    <sheet name="20-2024基金平衡" sheetId="20" r:id="rId20"/>
    <sheet name="21-2024基金支出" sheetId="21" r:id="rId21"/>
    <sheet name="22-2024基金转移支付" sheetId="22" r:id="rId22"/>
    <sheet name="23-2024国资" sheetId="23" r:id="rId23"/>
    <sheet name="24-2024社保收入" sheetId="24" r:id="rId24"/>
    <sheet name="25-2024社保支出" sheetId="25" r:id="rId25"/>
    <sheet name="26-2024社保结余" sheetId="26" r:id="rId26"/>
    <sheet name="27-2023债务限额、余额" sheetId="27" r:id="rId27"/>
    <sheet name="28-2023、2024一般债务余额" sheetId="28" r:id="rId28"/>
    <sheet name="29-2023、2024专项债务余额" sheetId="29" r:id="rId29"/>
    <sheet name="30-债务还本付息" sheetId="30" r:id="rId30"/>
    <sheet name="31-2024年提前下达" sheetId="31" r:id="rId31"/>
    <sheet name="32-2024新增债券安排" sheetId="32" r:id="rId32"/>
  </sheets>
  <definedNames>
    <definedName name="fa" localSheetId="6">#REF!</definedName>
    <definedName name="fa" localSheetId="9">#REF!</definedName>
    <definedName name="fa" localSheetId="18">#REF!</definedName>
    <definedName name="fa" localSheetId="21">#REF!</definedName>
    <definedName name="fa">#REF!</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7">#REF!</definedName>
    <definedName name="地区名称">#REF!</definedName>
    <definedName name="_xlnm.Print_Area" localSheetId="5">'06-2023转移支付分地区'!#REF!</definedName>
    <definedName name="_xlnm._FilterDatabase" localSheetId="4" hidden="1">'05-2023公共线下 '!$A$4:$G$54</definedName>
  </definedNames>
  <calcPr fullCalcOnLoad="1"/>
</workbook>
</file>

<file path=xl/sharedStrings.xml><?xml version="1.0" encoding="utf-8"?>
<sst xmlns="http://schemas.openxmlformats.org/spreadsheetml/2006/main" count="1865" uniqueCount="1384">
  <si>
    <t>表1</t>
  </si>
  <si>
    <t>2023年巫山县财政预算收入执行表</t>
  </si>
  <si>
    <t>单位：万元</t>
  </si>
  <si>
    <t>收入</t>
  </si>
  <si>
    <t>2022年决算数</t>
  </si>
  <si>
    <t>2023年执行数</t>
  </si>
  <si>
    <t>执行数为上年决算数的%</t>
  </si>
  <si>
    <t>总计</t>
  </si>
  <si>
    <t>一、一般公共预算收入</t>
  </si>
  <si>
    <t>税收收入</t>
  </si>
  <si>
    <t>增值税</t>
  </si>
  <si>
    <t>企业所得税</t>
  </si>
  <si>
    <t>个人所得税</t>
  </si>
  <si>
    <t>资源税</t>
  </si>
  <si>
    <t>城市维护建设税</t>
  </si>
  <si>
    <t>房产税</t>
  </si>
  <si>
    <t>印花税</t>
  </si>
  <si>
    <t>城镇土地使用税</t>
  </si>
  <si>
    <t>土地增值税</t>
  </si>
  <si>
    <t>耕地占用税</t>
  </si>
  <si>
    <t>契税</t>
  </si>
  <si>
    <t>烟叶税</t>
  </si>
  <si>
    <t>环境保护税</t>
  </si>
  <si>
    <t>其他税收收入</t>
  </si>
  <si>
    <t>非税收入</t>
  </si>
  <si>
    <t>二、政府性基金预算收入</t>
  </si>
  <si>
    <t>其中：国有土地使用权出让收入</t>
  </si>
  <si>
    <t>三、国有资本经营预算收入</t>
  </si>
  <si>
    <t>四、社会保险基金预算收入</t>
  </si>
  <si>
    <t>注:将 2023 年和 2022 年同期增值税留抵退税返加回收入计算后,一般公共预算收入和税收收入分别为上年决算数的108.15% 、103.53% 。</t>
  </si>
  <si>
    <t>表2</t>
  </si>
  <si>
    <t>2023年巫山县财政预算支出执行表</t>
  </si>
  <si>
    <t>支出</t>
  </si>
  <si>
    <t>执行数</t>
  </si>
  <si>
    <t>一、一般公共预算支出</t>
  </si>
  <si>
    <t>一般公共服务支出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</si>
  <si>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</si>
  <si>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</si>
  <si>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</si>
  <si>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</si>
  <si>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</si>
  <si>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</si>
  <si>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</si>
  <si>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</si>
  <si>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</si>
  <si>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</si>
  <si>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</si>
  <si>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</si>
  <si>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粮油物资储备支出</t>
  </si>
  <si>
    <t>自然资源海洋气象等支出</t>
  </si>
  <si>
    <t>住房保障支出</t>
  </si>
  <si>
    <t>灾害防治及应急管理支出</t>
  </si>
  <si>
    <t>其他支出</t>
  </si>
  <si>
    <t>债务付息支出</t>
  </si>
  <si>
    <t>债务发行费用支出</t>
  </si>
  <si>
    <t>二、政府性基金预算支出</t>
  </si>
  <si>
    <t>三、国有资本经营预算支出</t>
  </si>
  <si>
    <t>四、社会保险基金预算支出</t>
  </si>
  <si>
    <t>表3</t>
  </si>
  <si>
    <t>2023年巫山县一般公共预算收支执行表</t>
  </si>
  <si>
    <t>增幅%</t>
  </si>
  <si>
    <t>-</t>
  </si>
  <si>
    <t>本级收入合计</t>
  </si>
  <si>
    <t>本级支出合计</t>
  </si>
  <si>
    <t>一、税收收入</t>
  </si>
  <si>
    <t>资源勘探工业信息等支出</t>
  </si>
  <si>
    <t>二、非税收入</t>
  </si>
  <si>
    <t>专项收入</t>
  </si>
  <si>
    <t>行政事业性收费收入</t>
  </si>
  <si>
    <t>罚没收入</t>
  </si>
  <si>
    <t>国有资源(资产)有偿使用收入</t>
  </si>
  <si>
    <t>捐赠收入</t>
  </si>
  <si>
    <t>政府住房基金收入</t>
  </si>
  <si>
    <t>其他收入</t>
  </si>
  <si>
    <t>转移性收入合计</t>
  </si>
  <si>
    <t>转移性支出合计</t>
  </si>
  <si>
    <t>一、上级补助收入</t>
  </si>
  <si>
    <t>一、上解上级支出</t>
  </si>
  <si>
    <t>二、上年结转结余收入</t>
  </si>
  <si>
    <t>二、地方政府债务还本支出</t>
  </si>
  <si>
    <t>三、调入资金</t>
  </si>
  <si>
    <t>三、安排预算稳定调节基金</t>
  </si>
  <si>
    <t>四、地方政府债务转贷收入</t>
  </si>
  <si>
    <t>四、结转下年</t>
  </si>
  <si>
    <t>五、动用预算稳定调节基金</t>
  </si>
  <si>
    <t>五、待偿债再融资一般债券结余</t>
  </si>
  <si>
    <t>注:将2023年和2022年同期增值税留抵退税返加回收入计算后,一般公共预算收入和税收收入增幅分别为8.1% 、3.5% 。</t>
  </si>
  <si>
    <t>表4</t>
  </si>
  <si>
    <t>2023年巫山县一般公共预算支出执行表</t>
  </si>
  <si>
    <t>科目名称</t>
  </si>
  <si>
    <t>一般公共预算支出</t>
  </si>
  <si>
    <t xml:space="preserve">  人大事务</t>
  </si>
  <si>
    <t xml:space="preserve">    行政运行</t>
  </si>
  <si>
    <t xml:space="preserve">    人大会议</t>
  </si>
  <si>
    <t xml:space="preserve">    事业运行</t>
  </si>
  <si>
    <t xml:space="preserve">    其他人大事务支出</t>
  </si>
  <si>
    <t xml:space="preserve">  政协事务</t>
  </si>
  <si>
    <t xml:space="preserve">    一般行政管理事务</t>
  </si>
  <si>
    <t xml:space="preserve">    政协会议</t>
  </si>
  <si>
    <t xml:space="preserve">    委员视察</t>
  </si>
  <si>
    <t xml:space="preserve">  政府办公厅(室)及相关机构事务</t>
  </si>
  <si>
    <t xml:space="preserve">    信访事务</t>
  </si>
  <si>
    <t xml:space="preserve">    其他政府办公厅(室)及相关机构事务支出</t>
  </si>
  <si>
    <t xml:space="preserve">  发展与改革事务</t>
  </si>
  <si>
    <t xml:space="preserve">    社会事业发展规划</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</si>
  <si>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</si>
  <si>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</si>
  <si>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</si>
  <si>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</si>
  <si>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</si>
  <si>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</si>
  <si>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</si>
  <si>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</si>
  <si>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</si>
  <si>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</si>
  <si>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</si>
  <si>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其他审计事务支出</t>
  </si>
  <si>
    <t xml:space="preserve">  纪检监察事务</t>
  </si>
  <si>
    <t xml:space="preserve">    其他纪检监察事务支出</t>
  </si>
  <si>
    <t xml:space="preserve">  商贸事务</t>
  </si>
  <si>
    <t xml:space="preserve">    招商引资</t>
  </si>
  <si>
    <t xml:space="preserve">    其他商贸事务支出</t>
  </si>
  <si>
    <t xml:space="preserve">  档案事务</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</si>
  <si>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</si>
  <si>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</si>
  <si>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</si>
  <si>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</si>
  <si>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</si>
  <si>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</si>
  <si>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</si>
  <si>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</si>
  <si>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</si>
  <si>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</si>
  <si>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</si>
  <si>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</si>
  <si>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</si>
  <si>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</si>
  <si>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其他共产党事务支出(款)</t>
  </si>
  <si>
    <t xml:space="preserve">    其他共产党事务支出(项)</t>
  </si>
  <si>
    <t xml:space="preserve">  市场监督管理事务</t>
  </si>
  <si>
    <t xml:space="preserve">    市场主体管理</t>
  </si>
  <si>
    <t xml:space="preserve">    市场秩序执法</t>
  </si>
  <si>
    <t xml:space="preserve">    质量基础</t>
  </si>
  <si>
    <t xml:space="preserve">    药品事务</t>
  </si>
  <si>
    <t xml:space="preserve">    质量安全监管</t>
  </si>
  <si>
    <t xml:space="preserve">    食品安全监管</t>
  </si>
  <si>
    <t xml:space="preserve">    其他市场监督管理事务</t>
  </si>
  <si>
    <t xml:space="preserve">  其他一般公共服务支出(款)</t>
  </si>
  <si>
    <t xml:space="preserve">    其他一般公共服务支出(项)</t>
  </si>
  <si>
    <t xml:space="preserve">  公安</t>
  </si>
  <si>
    <t xml:space="preserve">    执法办案</t>
  </si>
  <si>
    <t xml:space="preserve">    其他公安支出</t>
  </si>
  <si>
    <t xml:space="preserve">  司法</t>
  </si>
  <si>
    <t xml:space="preserve">    基层司法业务</t>
  </si>
  <si>
    <t xml:space="preserve">    普法宣传</t>
  </si>
  <si>
    <t xml:space="preserve">    公共法律服务</t>
  </si>
  <si>
    <t xml:space="preserve">    社区矫正</t>
  </si>
  <si>
    <t xml:space="preserve">    法治建设</t>
  </si>
  <si>
    <t xml:space="preserve">    其他司法支出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</si>
  <si>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</si>
  <si>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</si>
  <si>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</si>
  <si>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</si>
  <si>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</si>
  <si>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</si>
  <si>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</si>
  <si>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</si>
  <si>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</si>
  <si>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</si>
  <si>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</si>
  <si>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</si>
  <si>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</si>
  <si>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</si>
  <si>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</si>
  <si>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</si>
  <si>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</si>
  <si>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其他教育支出(款)</t>
  </si>
  <si>
    <t xml:space="preserve">    其他教育支出(项)</t>
  </si>
  <si>
    <t xml:space="preserve">  科学技术管理事务</t>
  </si>
  <si>
    <t xml:space="preserve">    其他科学技术管理事务支出</t>
  </si>
  <si>
    <t xml:space="preserve">  社会科学</t>
  </si>
  <si>
    <t xml:space="preserve">    社会科学研究机构</t>
  </si>
  <si>
    <t xml:space="preserve">    其他社会科学支出</t>
  </si>
  <si>
    <t xml:space="preserve">  科学技术普及</t>
  </si>
  <si>
    <t xml:space="preserve">    机构运行</t>
  </si>
  <si>
    <t xml:space="preserve">    科普活动</t>
  </si>
  <si>
    <t xml:space="preserve">    其他科学技术普及支出</t>
  </si>
  <si>
    <t xml:space="preserve">  其他科学技术支出(款)</t>
  </si>
  <si>
    <t xml:space="preserve">    其他科学技术支出(项)</t>
  </si>
  <si>
    <t xml:space="preserve">  文化和旅游</t>
  </si>
  <si>
    <t xml:space="preserve">    图书馆</t>
  </si>
  <si>
    <t xml:space="preserve">    文化活动</t>
  </si>
  <si>
    <t xml:space="preserve">    群众文化</t>
  </si>
  <si>
    <t xml:space="preserve">    文化和旅游市场管理</t>
  </si>
  <si>
    <t xml:space="preserve">    其他文化和旅游支出</t>
  </si>
  <si>
    <t xml:space="preserve">  文物</t>
  </si>
  <si>
    <t xml:space="preserve">    文物保护</t>
  </si>
  <si>
    <t xml:space="preserve">    博物馆</t>
  </si>
  <si>
    <t xml:space="preserve">    其他文物支出</t>
  </si>
  <si>
    <t xml:space="preserve">  体育</t>
  </si>
  <si>
    <t xml:space="preserve">    体育场馆</t>
  </si>
  <si>
    <t xml:space="preserve">  新闻出版电影</t>
  </si>
  <si>
    <t xml:space="preserve">    电影</t>
  </si>
  <si>
    <t xml:space="preserve">  广播电视</t>
  </si>
  <si>
    <t xml:space="preserve">    广播电视事务</t>
  </si>
  <si>
    <t xml:space="preserve">  其他文化旅游体育与传媒支出(款)</t>
  </si>
  <si>
    <t xml:space="preserve">    宣传文化发展专项支出</t>
  </si>
  <si>
    <t xml:space="preserve">  人力资源和社会保障管理事务</t>
  </si>
  <si>
    <t xml:space="preserve">    就业管理事务</t>
  </si>
  <si>
    <t xml:space="preserve">    社会保险经办机构</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</si>
  <si>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</si>
  <si>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</si>
  <si>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</si>
  <si>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</si>
  <si>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</si>
  <si>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</si>
  <si>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</si>
  <si>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</si>
  <si>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</si>
  <si>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</si>
  <si>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就业补助</t>
  </si>
  <si>
    <t xml:space="preserve">    就业创业服务补贴</t>
  </si>
  <si>
    <t xml:space="preserve">    职业培训补贴</t>
  </si>
  <si>
    <t xml:space="preserve">    社会保险补贴</t>
  </si>
  <si>
    <t xml:space="preserve">    公益性岗位补贴</t>
  </si>
  <si>
    <t xml:space="preserve">    就业见习补贴</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</si>
  <si>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</si>
  <si>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</si>
  <si>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</si>
  <si>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</si>
  <si>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</si>
  <si>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</si>
  <si>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</si>
  <si>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</si>
  <si>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</si>
  <si>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</si>
  <si>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</si>
  <si>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</si>
  <si>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</si>
  <si>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</si>
  <si>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</si>
  <si>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军队转业干部安置</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</si>
  <si>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</si>
  <si>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</si>
  <si>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</si>
  <si>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</si>
  <si>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</si>
  <si>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</si>
  <si>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</si>
  <si>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</si>
  <si>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</si>
  <si>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</si>
  <si>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</si>
  <si>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</si>
  <si>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</si>
  <si>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</si>
  <si>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</si>
  <si>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</si>
  <si>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</si>
  <si>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</si>
  <si>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</si>
  <si>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</si>
  <si>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</si>
  <si>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</si>
  <si>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</si>
  <si>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</si>
  <si>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</si>
  <si>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</si>
  <si>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</si>
  <si>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</si>
  <si>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</si>
  <si>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财政代缴社会保险费支出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</si>
  <si>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</si>
  <si>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</si>
  <si>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</si>
  <si>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</si>
  <si>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</si>
  <si>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</si>
  <si>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</si>
  <si>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</si>
  <si>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</si>
  <si>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</si>
  <si>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</si>
  <si>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</si>
  <si>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</si>
  <si>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</si>
  <si>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</si>
  <si>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</si>
  <si>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</si>
  <si>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</si>
  <si>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</si>
  <si>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</si>
  <si>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</si>
  <si>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</si>
  <si>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</si>
  <si>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</si>
  <si>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</si>
  <si>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</si>
  <si>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</si>
  <si>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</si>
  <si>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</si>
  <si>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</si>
  <si>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</si>
  <si>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</si>
  <si>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</si>
  <si>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</si>
  <si>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</si>
  <si>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</si>
  <si>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</si>
  <si>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</si>
  <si>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</si>
  <si>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其他医疗保障管理事务支出</t>
  </si>
  <si>
    <t xml:space="preserve">  老龄卫生健康事务(款)</t>
  </si>
  <si>
    <t xml:space="preserve">    老龄卫生健康事务(项)</t>
  </si>
  <si>
    <t xml:space="preserve">  环境保护管理事务</t>
  </si>
  <si>
    <t xml:space="preserve">    其他环境保护管理事务支出</t>
  </si>
  <si>
    <t xml:space="preserve">  污染防治</t>
  </si>
  <si>
    <t xml:space="preserve">    水体</t>
  </si>
  <si>
    <t xml:space="preserve">    固体废弃物与化学品</t>
  </si>
  <si>
    <t xml:space="preserve">    其他污染防治支出</t>
  </si>
  <si>
    <t xml:space="preserve">  自然生态保护</t>
  </si>
  <si>
    <t xml:space="preserve">    农村环境保护</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</si>
  <si>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</si>
  <si>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</si>
  <si>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</si>
  <si>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</si>
  <si>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</si>
  <si>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</si>
  <si>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退耕还林还草</t>
  </si>
  <si>
    <t xml:space="preserve">    退耕现金</t>
  </si>
  <si>
    <t xml:space="preserve">    退耕还林工程建设</t>
  </si>
  <si>
    <t xml:space="preserve">    其他退耕还林还草支出</t>
  </si>
  <si>
    <t xml:space="preserve">  能源节约利用(款)</t>
  </si>
  <si>
    <t xml:space="preserve">    能源节约利用(项)</t>
  </si>
  <si>
    <t xml:space="preserve">  其他节能环保支出(款)</t>
  </si>
  <si>
    <t xml:space="preserve">    其他节能环保支出(项)</t>
  </si>
  <si>
    <t xml:space="preserve">  城乡社区管理事务</t>
  </si>
  <si>
    <t xml:space="preserve">    其他城乡社区管理事务支出</t>
  </si>
  <si>
    <t xml:space="preserve">  城乡社区公共设施</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</si>
  <si>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</si>
  <si>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</si>
  <si>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</si>
  <si>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</si>
  <si>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</si>
  <si>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 xml:space="preserve">  农业农村</t>
  </si>
  <si>
    <t xml:space="preserve">    科技转化与推广服务</t>
  </si>
  <si>
    <t xml:space="preserve">    病虫害控制</t>
  </si>
  <si>
    <t xml:space="preserve">    执法监管</t>
  </si>
  <si>
    <t xml:space="preserve">    防灾救灾</t>
  </si>
  <si>
    <t xml:space="preserve">    农业生产发展</t>
  </si>
  <si>
    <t xml:space="preserve">    农村合作经济</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</si>
  <si>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</si>
  <si>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</si>
  <si>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</si>
  <si>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</si>
  <si>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</si>
  <si>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</si>
  <si>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</si>
  <si>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</si>
  <si>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</si>
  <si>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</si>
  <si>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</si>
  <si>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</si>
  <si>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湿地保护</t>
  </si>
  <si>
    <t xml:space="preserve">    执法与监督</t>
  </si>
  <si>
    <t xml:space="preserve">    林区公共支出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</si>
  <si>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</si>
  <si>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</si>
  <si>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</si>
  <si>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</si>
  <si>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</si>
  <si>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</si>
  <si>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水文测报</t>
  </si>
  <si>
    <t xml:space="preserve">    防汛</t>
  </si>
  <si>
    <t xml:space="preserve">    抗旱</t>
  </si>
  <si>
    <t xml:space="preserve">    农村水利</t>
  </si>
  <si>
    <t xml:space="preserve">    其他水利支出</t>
  </si>
  <si>
    <t xml:space="preserve">  巩固脱贫攻坚成果衔接乡村振兴</t>
  </si>
  <si>
    <t xml:space="preserve">    农村基础设施建设</t>
  </si>
  <si>
    <t xml:space="preserve">    生产发展</t>
  </si>
  <si>
    <t xml:space="preserve">    其他巩固脱贫攻坚成果衔接乡村振兴支出</t>
  </si>
  <si>
    <t xml:space="preserve">  农村综合改革</t>
  </si>
  <si>
    <t xml:space="preserve">    对村级公益事业建设的补助</t>
  </si>
  <si>
    <t xml:space="preserve">    对村民委员会和村党支部的补助</t>
  </si>
  <si>
    <t xml:space="preserve">  普惠金融发展支出</t>
  </si>
  <si>
    <t xml:space="preserve">    农业保险保费补贴</t>
  </si>
  <si>
    <t xml:space="preserve">    创业担保贷款贴息及奖补</t>
  </si>
  <si>
    <t xml:space="preserve">  公路水路运输</t>
  </si>
  <si>
    <t xml:space="preserve">    公路建设</t>
  </si>
  <si>
    <t xml:space="preserve">    公路养护</t>
  </si>
  <si>
    <t xml:space="preserve">    公路运输管理</t>
  </si>
  <si>
    <t xml:space="preserve">    水路运输管理支出</t>
  </si>
  <si>
    <t xml:space="preserve">    其他公路水路运输支出</t>
  </si>
  <si>
    <t xml:space="preserve">  车辆购置税支出</t>
  </si>
  <si>
    <t xml:space="preserve">    车辆购置税用于公路等基础设施建设支出</t>
  </si>
  <si>
    <t xml:space="preserve">  其他交通运输支出(款)</t>
  </si>
  <si>
    <t xml:space="preserve">    公共交通运营补助</t>
  </si>
  <si>
    <t xml:space="preserve">    其他交通运输支出(项)</t>
  </si>
  <si>
    <t xml:space="preserve">  支持中小企业发展和管理支出</t>
  </si>
  <si>
    <t xml:space="preserve">    其他支持中小企业发展和管理支出</t>
  </si>
  <si>
    <t xml:space="preserve">  其他资源勘探工业信息等支出(款)</t>
  </si>
  <si>
    <t xml:space="preserve">    其他资源勘探工业信息等支出(项)</t>
  </si>
  <si>
    <t xml:space="preserve">  商业流通事务</t>
  </si>
  <si>
    <t xml:space="preserve">    其他商业流通事务支出</t>
  </si>
  <si>
    <t xml:space="preserve">  涉外发展服务支出</t>
  </si>
  <si>
    <t xml:space="preserve">    其他涉外发展服务支出</t>
  </si>
  <si>
    <t xml:space="preserve">  自然资源事务</t>
  </si>
  <si>
    <t xml:space="preserve">    自然资源规划及管理</t>
  </si>
  <si>
    <t xml:space="preserve">    自然资源利用与保护</t>
  </si>
  <si>
    <t xml:space="preserve">    土地资源储备支出</t>
  </si>
  <si>
    <t xml:space="preserve">    其他自然资源事务支出</t>
  </si>
  <si>
    <t xml:space="preserve">  气象事务</t>
  </si>
  <si>
    <t xml:space="preserve">    气象事业机构</t>
  </si>
  <si>
    <t xml:space="preserve">    气象预报预测</t>
  </si>
  <si>
    <t xml:space="preserve">    气象服务</t>
  </si>
  <si>
    <t xml:space="preserve">    其他气象事务支出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</si>
  <si>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</si>
  <si>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</si>
  <si>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</si>
  <si>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</si>
  <si>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</si>
  <si>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</si>
  <si>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老旧小区改造</t>
  </si>
  <si>
    <t xml:space="preserve">    保障性租赁住房</t>
  </si>
  <si>
    <t xml:space="preserve">    其他保障性安居工程支出</t>
  </si>
  <si>
    <t xml:space="preserve">  住房改革支出</t>
  </si>
  <si>
    <t xml:space="preserve">    住房公积金</t>
  </si>
  <si>
    <t xml:space="preserve">  粮油储备</t>
  </si>
  <si>
    <t xml:space="preserve">    其他粮油储备支出</t>
  </si>
  <si>
    <t xml:space="preserve">  应急管理事务</t>
  </si>
  <si>
    <t xml:space="preserve">    应急救援</t>
  </si>
  <si>
    <t xml:space="preserve">    其他应急管理支出</t>
  </si>
  <si>
    <t xml:space="preserve">  消防救援事务</t>
  </si>
  <si>
    <t xml:space="preserve">    其他消防救援事务支出</t>
  </si>
  <si>
    <t xml:space="preserve">  自然灾害防治</t>
  </si>
  <si>
    <t xml:space="preserve">    地质灾害防治</t>
  </si>
  <si>
    <t xml:space="preserve">  自然灾害救灾及恢复重建支出</t>
  </si>
  <si>
    <t xml:space="preserve">    自然灾害救灾补助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</si>
  <si>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</si>
  <si>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</si>
  <si>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</si>
  <si>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</si>
  <si>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</si>
  <si>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</si>
  <si>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 xml:space="preserve">  地方政府一般债务付息支出</t>
  </si>
  <si>
    <t xml:space="preserve">    地方政府一般债券付息支出</t>
  </si>
  <si>
    <t xml:space="preserve">    地方政府向国际组织借款付息支出</t>
  </si>
  <si>
    <t xml:space="preserve">  地方政府一般债务发行费用支出</t>
  </si>
  <si>
    <t>表5</t>
  </si>
  <si>
    <t>2023年巫山县一般公共预算转移支付收支执行表</t>
  </si>
  <si>
    <t>支        出</t>
  </si>
  <si>
    <t>(一)返还性收入</t>
  </si>
  <si>
    <t xml:space="preserve">  体制上解支出</t>
  </si>
  <si>
    <t>增值税税收返还收入</t>
  </si>
  <si>
    <t xml:space="preserve">  专项上解支出</t>
  </si>
  <si>
    <t>消费税税收返还收入</t>
  </si>
  <si>
    <t>所得税基数返还收入</t>
  </si>
  <si>
    <t xml:space="preserve">    地方政府一般债券还本支出</t>
  </si>
  <si>
    <t>(二)一般性转移支付收入</t>
  </si>
  <si>
    <t xml:space="preserve">    地方政府向国际组织借款还本支出</t>
  </si>
  <si>
    <t>体制补助收入</t>
  </si>
  <si>
    <t>均衡性转移支付收入</t>
  </si>
  <si>
    <t>县级基本财力保障机制奖补资金收入</t>
  </si>
  <si>
    <t>结算补助收入</t>
  </si>
  <si>
    <t>交通运输共同财政事权转移支付收入</t>
  </si>
  <si>
    <t>重点生态功能区转移支付</t>
  </si>
  <si>
    <t>固定数额补助</t>
  </si>
  <si>
    <t>其他退税减税降费转移支付收入</t>
  </si>
  <si>
    <t>科学技术共同财政事权转移支付收入</t>
  </si>
  <si>
    <t>巩固脱贫攻坚成果衔接乡村振兴转移支付收入</t>
  </si>
  <si>
    <t>公共安全共同财政事权转移支付</t>
  </si>
  <si>
    <t>教育共同财政事权转移支付收入</t>
  </si>
  <si>
    <t>灾害防治及应急管理共同财政事权转移支付收入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</si>
  <si>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</si>
  <si>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</si>
  <si>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</si>
  <si>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</si>
  <si>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农林水共同财政事权转移支付收入</t>
  </si>
  <si>
    <t>住房保障共同财政事权转移支付收入</t>
  </si>
  <si>
    <t>增值税留抵退税转移支付收入</t>
  </si>
  <si>
    <t>其他一般性转移支付收入</t>
  </si>
  <si>
    <t>(三)专项转移支付收入</t>
  </si>
  <si>
    <t>一般公共服务</t>
  </si>
  <si>
    <t>教育</t>
  </si>
  <si>
    <t>文化旅游体育与传媒</t>
  </si>
  <si>
    <t>卫生健康</t>
  </si>
  <si>
    <t>节能环保</t>
  </si>
  <si>
    <t>农林水</t>
  </si>
  <si>
    <t>交通运输</t>
  </si>
  <si>
    <t>资源勘探信息等</t>
  </si>
  <si>
    <t>商业服务业等</t>
  </si>
  <si>
    <t>自然资源海洋气象等</t>
  </si>
  <si>
    <t>住房保障</t>
  </si>
  <si>
    <t>灾害防治及应急管理</t>
  </si>
  <si>
    <t>从政府性基金预算调入一般公共预算</t>
  </si>
  <si>
    <t>从国有资本经营预算调入一般公共预算</t>
  </si>
  <si>
    <t>地方政府一般债券转贷收入（新增）</t>
  </si>
  <si>
    <t>地方政府一般债券转贷收入（再融资）</t>
  </si>
  <si>
    <t>表6</t>
  </si>
  <si>
    <r>
      <t xml:space="preserve"> </t>
    </r>
    <r>
      <rPr>
        <sz val="18"/>
        <color indexed="8"/>
        <rFont val="Times New Roman"/>
        <family val="1"/>
      </rPr>
      <t>2023</t>
    </r>
    <r>
      <rPr>
        <sz val="18"/>
        <color indexed="8"/>
        <rFont val="宋体"/>
        <family val="0"/>
      </rPr>
      <t>年巫山县一般公共预算转移支付支出执行表</t>
    </r>
  </si>
  <si>
    <t>（分地区）</t>
  </si>
  <si>
    <t xml:space="preserve">                     单位：万元</t>
  </si>
  <si>
    <t>序号</t>
  </si>
  <si>
    <t>乡  镇</t>
  </si>
  <si>
    <t>补助下级合计</t>
  </si>
  <si>
    <t>巫峡镇</t>
  </si>
  <si>
    <t>双龙镇</t>
  </si>
  <si>
    <t>福田镇</t>
  </si>
  <si>
    <t>龙溪镇</t>
  </si>
  <si>
    <t>大昌镇</t>
  </si>
  <si>
    <t>官阳镇</t>
  </si>
  <si>
    <t>骡坪镇</t>
  </si>
  <si>
    <t>抱龙镇</t>
  </si>
  <si>
    <t>官渡镇</t>
  </si>
  <si>
    <t>铜鼓镇</t>
  </si>
  <si>
    <t>庙宇镇</t>
  </si>
  <si>
    <t>大溪乡</t>
  </si>
  <si>
    <t>曲尺乡</t>
  </si>
  <si>
    <t>建平乡</t>
  </si>
  <si>
    <t>两坪乡</t>
  </si>
  <si>
    <t>金坪乡</t>
  </si>
  <si>
    <t>平河乡</t>
  </si>
  <si>
    <t>当阳乡</t>
  </si>
  <si>
    <t>竹贤乡</t>
  </si>
  <si>
    <t>三溪乡</t>
  </si>
  <si>
    <t>培石乡</t>
  </si>
  <si>
    <t>邓家土家族乡</t>
  </si>
  <si>
    <t>笃坪乡</t>
  </si>
  <si>
    <t>红椿土家族乡</t>
  </si>
  <si>
    <t>表7</t>
  </si>
  <si>
    <r>
      <t>2023</t>
    </r>
    <r>
      <rPr>
        <sz val="18"/>
        <color indexed="8"/>
        <rFont val="方正小标宋_GBK"/>
        <family val="4"/>
      </rPr>
      <t>年巫山县一般公共预算转移支付支出执行表</t>
    </r>
  </si>
  <si>
    <t>（分项目）</t>
  </si>
  <si>
    <t>支      出</t>
  </si>
  <si>
    <t>补助下级支出</t>
  </si>
  <si>
    <t xml:space="preserve">  返还性支出</t>
  </si>
  <si>
    <t xml:space="preserve">    所得税基数返还支出</t>
  </si>
  <si>
    <t xml:space="preserve">    增值税税收返还支出</t>
  </si>
  <si>
    <t xml:space="preserve">    消费税税收返还支出</t>
  </si>
  <si>
    <t xml:space="preserve">  一般性转移支付支出</t>
  </si>
  <si>
    <t xml:space="preserve">    均衡性转移支付支出</t>
  </si>
  <si>
    <t xml:space="preserve">    县级基本财力保障机制奖补资金支出</t>
  </si>
  <si>
    <t xml:space="preserve">    重点生态功能区转移支付支出</t>
  </si>
  <si>
    <t xml:space="preserve">    固定数额补助收入</t>
  </si>
  <si>
    <t xml:space="preserve">    结算补助收入</t>
  </si>
  <si>
    <t xml:space="preserve">    公共安全共同财政事权转移支付收入</t>
  </si>
  <si>
    <t xml:space="preserve">    文化旅游体育与传媒共同财政事权转移支付支出  </t>
  </si>
  <si>
    <t xml:space="preserve">    社会保障和就业共同财政事权转移支付支出 </t>
  </si>
  <si>
    <t xml:space="preserve">    医疗卫生共同财政事权转移支付收入</t>
  </si>
  <si>
    <t xml:space="preserve">    节能环保共同财政事权转移支付支出</t>
  </si>
  <si>
    <t xml:space="preserve">    住房保障共同财政事权转移支付收入</t>
  </si>
  <si>
    <t xml:space="preserve">    巩固脱贫攻坚成果衔接乡村振兴转移支付收入</t>
  </si>
  <si>
    <t xml:space="preserve">    农林水共同财政事权转移支付支出</t>
  </si>
  <si>
    <t xml:space="preserve">  专项转移支付支出</t>
  </si>
  <si>
    <t xml:space="preserve">    文化旅游体育与传媒</t>
  </si>
  <si>
    <t xml:space="preserve">    卫生健康</t>
  </si>
  <si>
    <t xml:space="preserve">    节能环保</t>
  </si>
  <si>
    <t xml:space="preserve">    农林水</t>
  </si>
  <si>
    <t xml:space="preserve">    交通运输</t>
  </si>
  <si>
    <t xml:space="preserve">    资源勘探工业信息</t>
  </si>
  <si>
    <t xml:space="preserve">    商业服务业等</t>
  </si>
  <si>
    <t xml:space="preserve">    自然资源海洋等</t>
  </si>
  <si>
    <t xml:space="preserve">    住房保障</t>
  </si>
  <si>
    <t xml:space="preserve">    灾害防治及应急管理</t>
  </si>
  <si>
    <t>表8</t>
  </si>
  <si>
    <t>2023年巫山县政府性基金预算收支执行表</t>
  </si>
  <si>
    <t xml:space="preserve"> </t>
  </si>
  <si>
    <t xml:space="preserve">            单位：万元</t>
  </si>
  <si>
    <t>收        入</t>
  </si>
  <si>
    <t>总  计</t>
  </si>
  <si>
    <t>一、国有土地收益基金收入</t>
  </si>
  <si>
    <t>一、社会保障和就业支出</t>
  </si>
  <si>
    <t>二、国有土地使用权出让收入</t>
  </si>
  <si>
    <t>二、城乡社区支出</t>
  </si>
  <si>
    <t>三、城市基础设施配套费收入</t>
  </si>
  <si>
    <t>三、农林水支出</t>
  </si>
  <si>
    <t>四、污水处理费相关收入</t>
  </si>
  <si>
    <t>四、其他支出</t>
  </si>
  <si>
    <t>五、其他政府性基金相关收入</t>
  </si>
  <si>
    <t>五、债务付息支出</t>
  </si>
  <si>
    <t>六、债务发行费用支出</t>
  </si>
  <si>
    <t xml:space="preserve">二、地方政府债务转贷收入 </t>
  </si>
  <si>
    <t>二、调出资金</t>
  </si>
  <si>
    <t>三、上年结转</t>
  </si>
  <si>
    <t>三、结转下年</t>
  </si>
  <si>
    <t>四、债务还本支出</t>
  </si>
  <si>
    <t>表9</t>
  </si>
  <si>
    <t>2023年巫山县政府性基金预算本级支出执行表</t>
  </si>
  <si>
    <t xml:space="preserve">             单位：万元</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</si>
  <si>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</si>
  <si>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</si>
  <si>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</si>
  <si>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</si>
  <si>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</si>
  <si>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</si>
  <si>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城市建设支出</t>
  </si>
  <si>
    <t xml:space="preserve">    农村基础设施建设支出</t>
  </si>
  <si>
    <t xml:space="preserve">    农业农村生态环境支出</t>
  </si>
  <si>
    <t xml:space="preserve">    其他国有土地使用权出让收入安排的支出</t>
  </si>
  <si>
    <t xml:space="preserve">  农业土地开发资金安排的支出</t>
  </si>
  <si>
    <t xml:space="preserve">  城市基础设施配套费安排的支出</t>
  </si>
  <si>
    <t xml:space="preserve">    其他城市基础设施配套费安排的支出</t>
  </si>
  <si>
    <t xml:space="preserve">  污水处理费安排的支出</t>
  </si>
  <si>
    <t xml:space="preserve">    污水处理设施建设和运营</t>
  </si>
  <si>
    <t xml:space="preserve">  棚户区改造专项债券收入安排的支出  </t>
  </si>
  <si>
    <t xml:space="preserve">    其他棚户区改造专项债券收入安排的支出  </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</si>
  <si>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</si>
  <si>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</si>
  <si>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</si>
  <si>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</si>
  <si>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</si>
  <si>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</si>
  <si>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</si>
  <si>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</si>
  <si>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</si>
  <si>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</si>
  <si>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</si>
  <si>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</si>
  <si>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</si>
  <si>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</si>
  <si>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</si>
  <si>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用于文化事业的彩票公益金支出</t>
  </si>
  <si>
    <t xml:space="preserve">    用于其他社会公益事业的彩票公益金支出</t>
  </si>
  <si>
    <t xml:space="preserve">  地方政府专项债务付息支出</t>
  </si>
  <si>
    <t xml:space="preserve">    国有土地使用权出让金债务付息支出</t>
  </si>
  <si>
    <t xml:space="preserve">    棚户区改造专项债券付息支出</t>
  </si>
  <si>
    <t xml:space="preserve">    其他地方自行试点项目收益专项债券付息支出</t>
  </si>
  <si>
    <t xml:space="preserve">  地方政府专项债务发行费用支出</t>
  </si>
  <si>
    <t xml:space="preserve">    其他地方自行试点项目收益专项债券发行费用支出</t>
  </si>
  <si>
    <t>表10</t>
  </si>
  <si>
    <t xml:space="preserve">2023年巫山县政府性基金预算转移支付收支执行表 </t>
  </si>
  <si>
    <t>收       入</t>
  </si>
  <si>
    <t>转移性收入</t>
  </si>
  <si>
    <t>转移性支出</t>
  </si>
  <si>
    <t>上级补助收入</t>
  </si>
  <si>
    <t xml:space="preserve">    社会保障和就业</t>
  </si>
  <si>
    <t xml:space="preserve">    城乡社区</t>
  </si>
  <si>
    <t xml:space="preserve">    其他收入</t>
  </si>
  <si>
    <t xml:space="preserve">地方政府债务转贷收入 </t>
  </si>
  <si>
    <t>上年结转</t>
  </si>
  <si>
    <t>表11</t>
  </si>
  <si>
    <t>2023年巫山县国有资本经营预算收支执行表</t>
  </si>
  <si>
    <t xml:space="preserve">      单位：万元</t>
  </si>
  <si>
    <t>收      入</t>
  </si>
  <si>
    <t>支       出</t>
  </si>
  <si>
    <t>一、利润收入</t>
  </si>
  <si>
    <t>一、调出资金</t>
  </si>
  <si>
    <t>二、产权转让收入</t>
  </si>
  <si>
    <t>二、年终结转结余</t>
  </si>
  <si>
    <t>三、其他国有资本经营预算收入</t>
  </si>
  <si>
    <t>表12</t>
  </si>
  <si>
    <t>2023年巫山县社会保险基金预算收支执行表</t>
  </si>
  <si>
    <t>全县收入合计</t>
  </si>
  <si>
    <t>全县支出合计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</si>
  <si>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</si>
  <si>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</si>
  <si>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</si>
  <si>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</si>
  <si>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</si>
  <si>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</si>
  <si>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</si>
  <si>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</si>
  <si>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</si>
  <si>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</si>
  <si>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</si>
  <si>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</si>
  <si>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</si>
  <si>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</si>
  <si>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五.城乡医疗救助</t>
  </si>
  <si>
    <t>五.城乡医疗救助支出</t>
  </si>
  <si>
    <t>六.再就业和技能提升行动</t>
  </si>
  <si>
    <t>六.再就业和技能提升行动支出</t>
  </si>
  <si>
    <t>七、上年结转收入</t>
  </si>
  <si>
    <t>本年收支结余</t>
  </si>
  <si>
    <t>注：社会保险基金预算由市级统一编制，区县不编制社会保险基金预算。</t>
  </si>
  <si>
    <t>表13</t>
  </si>
  <si>
    <t xml:space="preserve">2024年巫山县一般公共预算收支预算表 </t>
  </si>
  <si>
    <t xml:space="preserve">          单位：万元</t>
  </si>
  <si>
    <t>2023年决算数</t>
  </si>
  <si>
    <t>2024年预算数</t>
  </si>
  <si>
    <t>预算数为上年决算数的%</t>
  </si>
  <si>
    <t>2023年预算数</t>
  </si>
  <si>
    <t>预算数为上年预算数的%</t>
  </si>
  <si>
    <t xml:space="preserve">   一般公共服务支出</t>
  </si>
  <si>
    <t xml:space="preserve">    增值税</t>
  </si>
  <si>
    <t xml:space="preserve">    公共安全支出</t>
  </si>
  <si>
    <t xml:space="preserve">    企业所得税</t>
  </si>
  <si>
    <t xml:space="preserve">    教育支出（不含离退休、社保、公积金）</t>
  </si>
  <si>
    <t xml:space="preserve">    个人所得税</t>
  </si>
  <si>
    <t xml:space="preserve">    科学技术支出</t>
  </si>
  <si>
    <t xml:space="preserve">    资源税</t>
  </si>
  <si>
    <t xml:space="preserve">    文化体育与传媒支出</t>
  </si>
  <si>
    <t xml:space="preserve">    城市维护建设税</t>
  </si>
  <si>
    <t xml:space="preserve">    社会保障和就业支出</t>
  </si>
  <si>
    <t xml:space="preserve">    房产税</t>
  </si>
  <si>
    <t xml:space="preserve">    卫生健康支出</t>
  </si>
  <si>
    <t xml:space="preserve">    印花税</t>
  </si>
  <si>
    <t xml:space="preserve">    节能环保支出</t>
  </si>
  <si>
    <t xml:space="preserve">    城镇土地使用税</t>
  </si>
  <si>
    <t xml:space="preserve">    城乡社区支出</t>
  </si>
  <si>
    <t xml:space="preserve">    土地增值税</t>
  </si>
  <si>
    <t xml:space="preserve">    农林水支出</t>
  </si>
  <si>
    <t xml:space="preserve">    耕地占用税</t>
  </si>
  <si>
    <t xml:space="preserve">    交通运输支出</t>
  </si>
  <si>
    <t xml:space="preserve">    契税</t>
  </si>
  <si>
    <t xml:space="preserve">    资源勘探工业信息等支出</t>
  </si>
  <si>
    <t xml:space="preserve">    烟叶税</t>
  </si>
  <si>
    <t xml:space="preserve">    商业服务业等支出</t>
  </si>
  <si>
    <t xml:space="preserve">    环境保护税</t>
  </si>
  <si>
    <t xml:space="preserve">    自然资源海洋气象等支出</t>
  </si>
  <si>
    <t xml:space="preserve">    住房保障支出</t>
  </si>
  <si>
    <t xml:space="preserve">    粮油储备支出</t>
  </si>
  <si>
    <t>　专项收入</t>
  </si>
  <si>
    <t xml:space="preserve">    灾害防治及应急管理支出</t>
  </si>
  <si>
    <t>　行政事业性收费收入</t>
  </si>
  <si>
    <t xml:space="preserve">    预备费</t>
  </si>
  <si>
    <t>　罚没收入</t>
  </si>
  <si>
    <t xml:space="preserve">   其他支出</t>
  </si>
  <si>
    <t>　国有资源(资产)有偿使用收入</t>
  </si>
  <si>
    <t xml:space="preserve">  债务付息支出</t>
  </si>
  <si>
    <t xml:space="preserve">  捐赠收入</t>
  </si>
  <si>
    <t xml:space="preserve">  债务发行费用支出</t>
  </si>
  <si>
    <t xml:space="preserve">  政府住房基金收入</t>
  </si>
  <si>
    <t xml:space="preserve">  其他收入</t>
  </si>
  <si>
    <t>一、上解中央和市级支出</t>
  </si>
  <si>
    <t>二、债务还本支出</t>
  </si>
  <si>
    <t>三、动用预算稳定调节基金</t>
  </si>
  <si>
    <t>四、债券转贷收入</t>
  </si>
  <si>
    <t>五、调入资金</t>
  </si>
  <si>
    <t>六、待偿债再融资一般债券结余</t>
  </si>
  <si>
    <t>注:将 2023 年和 2024 年同期增值税留抵退税返加回收入计算后,一般公共预算收入和税收收入预算数分别为上年执行数的 106.7% 、107.8%。</t>
  </si>
  <si>
    <t>表14</t>
  </si>
  <si>
    <t xml:space="preserve">2024年巫山县一般公共预算本级支出预算表 </t>
  </si>
  <si>
    <t>代码</t>
  </si>
  <si>
    <r>
      <t xml:space="preserve">预  </t>
    </r>
    <r>
      <rPr>
        <sz val="14"/>
        <rFont val="黑体"/>
        <family val="3"/>
      </rPr>
      <t>算</t>
    </r>
    <r>
      <rPr>
        <sz val="14"/>
        <rFont val="黑体"/>
        <family val="3"/>
      </rPr>
      <t xml:space="preserve">  </t>
    </r>
    <r>
      <rPr>
        <sz val="14"/>
        <rFont val="黑体"/>
        <family val="3"/>
      </rPr>
      <t>数</t>
    </r>
  </si>
  <si>
    <t>人大事务</t>
  </si>
  <si>
    <t>行政运行</t>
  </si>
  <si>
    <t>一般行政管理事务</t>
  </si>
  <si>
    <t>人大会议</t>
  </si>
  <si>
    <t>人大信访工作</t>
  </si>
  <si>
    <t>事业运行</t>
  </si>
  <si>
    <t>其他人大事务支出</t>
  </si>
  <si>
    <t>政协事务</t>
  </si>
  <si>
    <t>政协会议</t>
  </si>
  <si>
    <t>委员视察</t>
  </si>
  <si>
    <t>政府办公厅（室）及相关机构事务</t>
  </si>
  <si>
    <t>其他政府办公厅（室）及相关机构事务支出</t>
  </si>
  <si>
    <t>发展与改革事务</t>
  </si>
  <si>
    <t>社会事业发展规划</t>
  </si>
  <si>
    <t>其他发展与改革事务支出</t>
  </si>
  <si>
    <t>统计信息事务</t>
  </si>
  <si>
    <t>专项统计业务</t>
  </si>
  <si>
    <t>专项普查活动</t>
  </si>
  <si>
    <t>统计抽样调查</t>
  </si>
  <si>
    <t>其他统计信息事务支出</t>
  </si>
  <si>
    <t>财政事务</t>
  </si>
  <si>
    <t>其他财政事务支出</t>
  </si>
  <si>
    <t>税收事务</t>
  </si>
  <si>
    <t>其他税收事务支出</t>
  </si>
  <si>
    <t>纪检监察事务</t>
  </si>
  <si>
    <t>其他纪检监察事务支出</t>
  </si>
  <si>
    <t>商贸事务</t>
  </si>
  <si>
    <t>招商引资</t>
  </si>
  <si>
    <t>其他商贸事务支出</t>
  </si>
  <si>
    <t>民族事务</t>
  </si>
  <si>
    <t>民族工作专项</t>
  </si>
  <si>
    <t>档案事务</t>
  </si>
  <si>
    <t>其他档案事务支出</t>
  </si>
  <si>
    <t>民主党派及工商联事务</t>
  </si>
  <si>
    <t>其他民主党派及工商联事务支出</t>
  </si>
  <si>
    <t>群众团体事务</t>
  </si>
  <si>
    <t>其他群众团体事务支出</t>
  </si>
  <si>
    <t>党委办公厅（室）及相关机构事务</t>
  </si>
  <si>
    <t>其他党委办公厅（室）及相关机构事务支出</t>
  </si>
  <si>
    <t>组织事务</t>
  </si>
  <si>
    <t>其他组织事务支出</t>
  </si>
  <si>
    <t>宣传事务</t>
  </si>
  <si>
    <t>其他宣传事务支出</t>
  </si>
  <si>
    <t>统战事务</t>
  </si>
  <si>
    <t>宗教事务</t>
  </si>
  <si>
    <t>其他统战事务支出</t>
  </si>
  <si>
    <t>其他共产党事务支出</t>
  </si>
  <si>
    <t>市场监督管理事务</t>
  </si>
  <si>
    <t>市场主体管理</t>
  </si>
  <si>
    <t>市场秩序执法</t>
  </si>
  <si>
    <t>药品事务</t>
  </si>
  <si>
    <t>化妆品事务</t>
  </si>
  <si>
    <t>质量安全监管</t>
  </si>
  <si>
    <t>食品安全监管</t>
  </si>
  <si>
    <t>其他市场监督管理事务</t>
  </si>
  <si>
    <t>社会工作事务</t>
  </si>
  <si>
    <t>信访事务</t>
  </si>
  <si>
    <t>信访业务</t>
  </si>
  <si>
    <t>其他信访事务支出</t>
  </si>
  <si>
    <t>其他一般公共服务支出</t>
  </si>
  <si>
    <t>公安</t>
  </si>
  <si>
    <t>执法办案</t>
  </si>
  <si>
    <t>其他公安支出</t>
  </si>
  <si>
    <t>司法</t>
  </si>
  <si>
    <t>基层司法业务</t>
  </si>
  <si>
    <t>普法宣传</t>
  </si>
  <si>
    <t>公共法律服务</t>
  </si>
  <si>
    <t>社区矫正</t>
  </si>
  <si>
    <t>法治建设</t>
  </si>
  <si>
    <t>其他司法支出</t>
  </si>
  <si>
    <t>其他公共安全支出</t>
  </si>
  <si>
    <t>教育管理事务</t>
  </si>
  <si>
    <t>其他教育管理事务支出</t>
  </si>
  <si>
    <t>普通教育</t>
  </si>
  <si>
    <t>学前教育</t>
  </si>
  <si>
    <t>小学教育</t>
  </si>
  <si>
    <t>初中教育</t>
  </si>
  <si>
    <t>高中教育</t>
  </si>
  <si>
    <t>其他普通教育支出</t>
  </si>
  <si>
    <t>职业教育</t>
  </si>
  <si>
    <t>中等职业教育</t>
  </si>
  <si>
    <t>特殊教育</t>
  </si>
  <si>
    <t>特殊学校教育</t>
  </si>
  <si>
    <t>进修及培训</t>
  </si>
  <si>
    <t>教师进修</t>
  </si>
  <si>
    <t>干部教育</t>
  </si>
  <si>
    <t>其他进修及培训</t>
  </si>
  <si>
    <t>其他教育支出</t>
  </si>
  <si>
    <t>科学技术管理事务</t>
  </si>
  <si>
    <t>其他科学技术管理事务支出</t>
  </si>
  <si>
    <t>技术研究与开发</t>
  </si>
  <si>
    <t>科技成果转化与扩散</t>
  </si>
  <si>
    <t>社会科学</t>
  </si>
  <si>
    <t>社会科学研究机构</t>
  </si>
  <si>
    <t>其他社会科学支出</t>
  </si>
  <si>
    <t>科学技术普及</t>
  </si>
  <si>
    <t>机构运行</t>
  </si>
  <si>
    <t>科普活动</t>
  </si>
  <si>
    <t>其他科学技术普及支出</t>
  </si>
  <si>
    <t>其他科学技术支出</t>
  </si>
  <si>
    <t>文化和旅游</t>
  </si>
  <si>
    <t>图书馆</t>
  </si>
  <si>
    <t>文化活动</t>
  </si>
  <si>
    <t>群众文化</t>
  </si>
  <si>
    <t>文化创作与保护</t>
  </si>
  <si>
    <t>文化和旅游市场管理</t>
  </si>
  <si>
    <t>其他文化和旅游支出</t>
  </si>
  <si>
    <t>文物</t>
  </si>
  <si>
    <t>文物保护</t>
  </si>
  <si>
    <t>博物馆</t>
  </si>
  <si>
    <t>其他文物支出</t>
  </si>
  <si>
    <t>体育</t>
  </si>
  <si>
    <t>体育场馆</t>
  </si>
  <si>
    <t>群众体育</t>
  </si>
  <si>
    <t>广播电视</t>
  </si>
  <si>
    <t>广播电视事务</t>
  </si>
  <si>
    <t>其他广播电视支出</t>
  </si>
  <si>
    <t>其他文化旅游体育与传媒支出</t>
  </si>
  <si>
    <t>文化产业发展专项支出</t>
  </si>
  <si>
    <t>人力资源和社会保障管理事务</t>
  </si>
  <si>
    <t>就业管理事务</t>
  </si>
  <si>
    <t>社会保险经办机构</t>
  </si>
  <si>
    <t>其他人力资源和社会保障管理事务支出</t>
  </si>
  <si>
    <t>民政管理事务</t>
  </si>
  <si>
    <t>社会组织管理</t>
  </si>
  <si>
    <t>行政区划和地名管理</t>
  </si>
  <si>
    <t>基层政权建设和社区治理</t>
  </si>
  <si>
    <t>其他民政管理事务支出</t>
  </si>
  <si>
    <t>行政事业单位养老支出</t>
  </si>
  <si>
    <t>行政单位离退休</t>
  </si>
  <si>
    <t>事业单位离退休</t>
  </si>
  <si>
    <t>机关事业单位基本养老保险缴费支出</t>
  </si>
  <si>
    <t>机关事业单位职业年金缴费支出</t>
  </si>
  <si>
    <t>其他行政事业单位养老支出</t>
  </si>
  <si>
    <t>就业补助</t>
  </si>
  <si>
    <t>就业创业服务补贴</t>
  </si>
  <si>
    <t>职业培训补贴</t>
  </si>
  <si>
    <t>社会保险补贴</t>
  </si>
  <si>
    <t>公益性岗位补贴</t>
  </si>
  <si>
    <t>就业见习补贴</t>
  </si>
  <si>
    <t>其他就业补助支出</t>
  </si>
  <si>
    <t>抚恤</t>
  </si>
  <si>
    <t>死亡抚恤</t>
  </si>
  <si>
    <t>伤残抚恤</t>
  </si>
  <si>
    <t>在乡复员、退伍军人生活补助</t>
  </si>
  <si>
    <t>义务兵优待</t>
  </si>
  <si>
    <t>农村籍退役士兵老年生活补助</t>
  </si>
  <si>
    <t>光荣院</t>
  </si>
  <si>
    <t>褒扬纪念</t>
  </si>
  <si>
    <t>其他优抚支出</t>
  </si>
  <si>
    <t>退役安置</t>
  </si>
  <si>
    <t>退役士兵安置</t>
  </si>
  <si>
    <t>军队移交政府的离退休人员安置</t>
  </si>
  <si>
    <t>军队移交政府离退休干部管理机构</t>
  </si>
  <si>
    <t>军队转业干部安置</t>
  </si>
  <si>
    <t>社会福利</t>
  </si>
  <si>
    <t>儿童福利</t>
  </si>
  <si>
    <t>老年福利</t>
  </si>
  <si>
    <t>殡葬</t>
  </si>
  <si>
    <t>社会福利事业单位</t>
  </si>
  <si>
    <t>养老服务</t>
  </si>
  <si>
    <t>其他社会福利支出</t>
  </si>
  <si>
    <t>残疾人事业</t>
  </si>
  <si>
    <t>残疾人康复</t>
  </si>
  <si>
    <t>残疾人就业</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</si>
  <si>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</si>
  <si>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</si>
  <si>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</si>
  <si>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</si>
  <si>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</si>
  <si>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</si>
  <si>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</si>
  <si>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</si>
  <si>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</si>
  <si>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</si>
  <si>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</si>
  <si>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</si>
  <si>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</si>
  <si>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其他生活救助</t>
  </si>
  <si>
    <t>其他城市生活救助</t>
  </si>
  <si>
    <t>其他农村生活救助</t>
  </si>
  <si>
    <t>退役军人管理事务</t>
  </si>
  <si>
    <t>拥军优属</t>
  </si>
  <si>
    <t>其他退役军人事务管理支出</t>
  </si>
  <si>
    <t>财政代缴社会保险费支出</t>
  </si>
  <si>
    <t>财政代缴其他社会保险费支出</t>
  </si>
  <si>
    <t>其他社会保障和就业支出</t>
  </si>
  <si>
    <t>卫生健康管理事务</t>
  </si>
  <si>
    <t>其他卫生健康管理事务支出</t>
  </si>
  <si>
    <t>公立医院</t>
  </si>
  <si>
    <t>综合医院</t>
  </si>
  <si>
    <t>精神病医院</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</si>
  <si>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</si>
  <si>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</si>
  <si>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</si>
  <si>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</si>
  <si>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</si>
  <si>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</si>
  <si>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</si>
  <si>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</si>
  <si>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</si>
  <si>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基本公共卫生服务</t>
  </si>
  <si>
    <t>重大公共卫生服务</t>
  </si>
  <si>
    <t>突发公共卫生事件应急处置</t>
  </si>
  <si>
    <t>其他公共卫生支出</t>
  </si>
  <si>
    <t>计划生育事务</t>
  </si>
  <si>
    <t>计划生育服务</t>
  </si>
  <si>
    <t>行政事业单位医疗</t>
  </si>
  <si>
    <t>行政单位医疗</t>
  </si>
  <si>
    <t>事业单位医疗</t>
  </si>
  <si>
    <t>其他行政事业单位医疗支出</t>
  </si>
  <si>
    <t>财政对基本医疗保险基金的补助</t>
  </si>
  <si>
    <t>财政对城乡居民基本医疗保险基金的补助</t>
  </si>
  <si>
    <t>医疗救助</t>
  </si>
  <si>
    <t>城乡医疗救助</t>
  </si>
  <si>
    <t>优抚对象医疗</t>
  </si>
  <si>
    <t>优抚对象医疗补助</t>
  </si>
  <si>
    <t>医疗保障管理事务</t>
  </si>
  <si>
    <t>医疗保障政策管理</t>
  </si>
  <si>
    <t>医疗保障经办事务</t>
  </si>
  <si>
    <t>其他医疗保障管理事务支出</t>
  </si>
  <si>
    <t>老龄卫生健康事务</t>
  </si>
  <si>
    <t>中医药事务</t>
  </si>
  <si>
    <t>中医（民族医）药专项</t>
  </si>
  <si>
    <t>其他卫生健康支出</t>
  </si>
  <si>
    <t>环境保护管理事务</t>
  </si>
  <si>
    <t>其他环境保护管理事务支出</t>
  </si>
  <si>
    <t>污染防治</t>
  </si>
  <si>
    <t>水体</t>
  </si>
  <si>
    <t>固体废弃物与化学品</t>
  </si>
  <si>
    <t>土壤</t>
  </si>
  <si>
    <t>其他污染防治支出</t>
  </si>
  <si>
    <t>自然生态保护</t>
  </si>
  <si>
    <t>生态保护</t>
  </si>
  <si>
    <t>农村环境保护</t>
  </si>
  <si>
    <t>自然保护地</t>
  </si>
  <si>
    <t>其他自然生态保护支出</t>
  </si>
  <si>
    <t>森林保护修复</t>
  </si>
  <si>
    <t>森林管护</t>
  </si>
  <si>
    <t>社会保险补助</t>
  </si>
  <si>
    <t>其他森林保护修复支出</t>
  </si>
  <si>
    <t>能源节约利用</t>
  </si>
  <si>
    <t>其他节能环保支出</t>
  </si>
  <si>
    <t>城乡社区管理事务</t>
  </si>
  <si>
    <t>其他城乡社区管理事务支出</t>
  </si>
  <si>
    <t>城乡社区环境卫生</t>
  </si>
  <si>
    <t>农业农村</t>
  </si>
  <si>
    <t>科技转化与推广服务</t>
  </si>
  <si>
    <t>病虫害控制</t>
  </si>
  <si>
    <t>执法监管</t>
  </si>
  <si>
    <t>防灾救灾</t>
  </si>
  <si>
    <t>稳定农民收入补贴</t>
  </si>
  <si>
    <t>农业结构调整补贴</t>
  </si>
  <si>
    <t>农业生产发展</t>
  </si>
  <si>
    <t>农村合作经济</t>
  </si>
  <si>
    <t>农产品加工与促销</t>
  </si>
  <si>
    <t>农业生态资源保护</t>
  </si>
  <si>
    <t>渔业发展</t>
  </si>
  <si>
    <t>对高校毕业生到基层任职补助</t>
  </si>
  <si>
    <t>耕地建设与利用</t>
  </si>
  <si>
    <t>其他农业农村支出</t>
  </si>
  <si>
    <t>林业和草原</t>
  </si>
  <si>
    <t>事业机构</t>
  </si>
  <si>
    <t>森林资源培育</t>
  </si>
  <si>
    <t>森林资源管理</t>
  </si>
  <si>
    <t>森林生态效益补偿</t>
  </si>
  <si>
    <t>动植物保护</t>
  </si>
  <si>
    <t>执法与监督</t>
  </si>
  <si>
    <t>林区公共支出</t>
  </si>
  <si>
    <t>林业草原防灾减灾</t>
  </si>
  <si>
    <t>退耕还林还草</t>
  </si>
  <si>
    <t>其他林业和草原支出</t>
  </si>
  <si>
    <t>水利</t>
  </si>
  <si>
    <t>水利工程建设</t>
  </si>
  <si>
    <t>水利工程运行与维护</t>
  </si>
  <si>
    <t>水土保持</t>
  </si>
  <si>
    <t>水资源节约管理与保护</t>
  </si>
  <si>
    <t>水文测报</t>
  </si>
  <si>
    <t>防汛</t>
  </si>
  <si>
    <t>农村水利</t>
  </si>
  <si>
    <t>其他水利支出</t>
  </si>
  <si>
    <t>巩固脱贫攻坚成果衔接乡村振兴</t>
  </si>
  <si>
    <t>农村基础设施建设</t>
  </si>
  <si>
    <t>生产发展</t>
  </si>
  <si>
    <t>其他巩固脱贫攻坚成果衔接乡村振兴支出</t>
  </si>
  <si>
    <t>农村综合改革</t>
  </si>
  <si>
    <t>对村级公益事业建设的补助</t>
  </si>
  <si>
    <t>对村民委员会和村党支部的补助</t>
  </si>
  <si>
    <t>普惠金融发展支出</t>
  </si>
  <si>
    <t>农业保险保费补贴</t>
  </si>
  <si>
    <t>创业担保贷款贴息及奖补</t>
  </si>
  <si>
    <t>公路水路运输</t>
  </si>
  <si>
    <t>公路建设</t>
  </si>
  <si>
    <t>公路养护</t>
  </si>
  <si>
    <t>公路运输管理</t>
  </si>
  <si>
    <t>水路运输管理支出</t>
  </si>
  <si>
    <t>其他公路水路运输支出</t>
  </si>
  <si>
    <t>其他交通运输支出</t>
  </si>
  <si>
    <t>公共交通运营补助</t>
  </si>
  <si>
    <t>制造业</t>
  </si>
  <si>
    <t>其他制造业支出</t>
  </si>
  <si>
    <t>支持中小企业发展和管理支出</t>
  </si>
  <si>
    <t>中小企业发展专项</t>
  </si>
  <si>
    <t>其他支持中小企业发展和管理支出</t>
  </si>
  <si>
    <t>商业流通事务</t>
  </si>
  <si>
    <t>其他商业流通事务支出</t>
  </si>
  <si>
    <t>涉外发展服务支出</t>
  </si>
  <si>
    <t>其他涉外发展服务支出</t>
  </si>
  <si>
    <t>自然资源事务</t>
  </si>
  <si>
    <t>自然资源规划及管理</t>
  </si>
  <si>
    <t>土地资源储备支出</t>
  </si>
  <si>
    <t>其他自然资源事务支出</t>
  </si>
  <si>
    <t>气象事务</t>
  </si>
  <si>
    <t>气象事业机构</t>
  </si>
  <si>
    <t>气象预报预测</t>
  </si>
  <si>
    <t>气象服务</t>
  </si>
  <si>
    <t>其他气象事务支出</t>
  </si>
  <si>
    <t>保障性安居工程支出</t>
  </si>
  <si>
    <t>廉租住房</t>
  </si>
  <si>
    <t>棚户区改造</t>
  </si>
  <si>
    <t>农村危房改造</t>
  </si>
  <si>
    <t>公共租赁住房</t>
  </si>
  <si>
    <t>保障性住房租金补贴</t>
  </si>
  <si>
    <t>老旧小区改造</t>
  </si>
  <si>
    <t>保障性租赁住房</t>
  </si>
  <si>
    <t>其他保障性安居工程支出</t>
  </si>
  <si>
    <t>住房改革支出</t>
  </si>
  <si>
    <t>住房公积金</t>
  </si>
  <si>
    <t>粮油储备</t>
  </si>
  <si>
    <t>其他粮油储备支出</t>
  </si>
  <si>
    <t>应急管理事务</t>
  </si>
  <si>
    <t>安全监管</t>
  </si>
  <si>
    <t>其他应急管理支出</t>
  </si>
  <si>
    <t>消防救援事务</t>
  </si>
  <si>
    <t>其他消防救援事务支出</t>
  </si>
  <si>
    <t>自然灾害防治</t>
  </si>
  <si>
    <t>地质灾害防治</t>
  </si>
  <si>
    <t>自然灾害救灾及恢复重建支出</t>
  </si>
  <si>
    <t>自然灾害灾后重建补助</t>
  </si>
  <si>
    <t>其他自然灾害救灾及恢复重建支出</t>
  </si>
  <si>
    <t>预备费</t>
  </si>
  <si>
    <t>年初预留</t>
  </si>
  <si>
    <t>地方政府一般债务付息支出</t>
  </si>
  <si>
    <t>地方政府一般债券付息支出</t>
  </si>
  <si>
    <t>地方政府向国际组织借款付息支出</t>
  </si>
  <si>
    <t>地方政府一般债务发行费用支出</t>
  </si>
  <si>
    <t>表15</t>
  </si>
  <si>
    <t>（按功能分类科目的基本支出和项目支出）</t>
  </si>
  <si>
    <t>项         目</t>
  </si>
  <si>
    <t>预 算 数</t>
  </si>
  <si>
    <t>小计</t>
  </si>
  <si>
    <t>基本支出</t>
  </si>
  <si>
    <t>项目支出</t>
  </si>
  <si>
    <r>
      <t>注：在功能分类的基础上，为衔接表</t>
    </r>
    <r>
      <rPr>
        <sz val="10"/>
        <rFont val="Arial"/>
        <family val="2"/>
      </rPr>
      <t>16</t>
    </r>
    <r>
      <rPr>
        <sz val="10"/>
        <rFont val="宋体"/>
        <family val="0"/>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</si>
  <si>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</si>
  <si>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t>2024年巫山县一般公共预算本级基本支出预算表</t>
  </si>
  <si>
    <t>（按经济分类科目）</t>
  </si>
  <si>
    <t>科目编码</t>
  </si>
  <si>
    <t xml:space="preserve">       科目名称</t>
  </si>
  <si>
    <t>预算数</t>
  </si>
  <si>
    <t>本级基本支出合计</t>
  </si>
  <si>
    <t>机关工资福利支出</t>
  </si>
  <si>
    <t>工资奖金津补贴</t>
  </si>
  <si>
    <t>社会保障缴费</t>
  </si>
  <si>
    <t>其他工资福利支出</t>
  </si>
  <si>
    <t>机关商品和服务支出</t>
  </si>
  <si>
    <t>办公经费</t>
  </si>
  <si>
    <t>会议费</t>
  </si>
  <si>
    <t>培训费</t>
  </si>
  <si>
    <t>专用材料购置费</t>
  </si>
  <si>
    <t>委托业务费</t>
  </si>
  <si>
    <t>公务接待费</t>
  </si>
  <si>
    <t>公务用车运行维护费</t>
  </si>
  <si>
    <t>维修（护）费</t>
  </si>
  <si>
    <t>其他商品和服务支出</t>
  </si>
  <si>
    <t>机关资本性支出（一）</t>
  </si>
  <si>
    <t>设备购置</t>
  </si>
  <si>
    <t>对事业单位经常性补助</t>
  </si>
  <si>
    <t>工资福利支出</t>
  </si>
  <si>
    <t>商品和服务支出</t>
  </si>
  <si>
    <t>对事业单位资本性补助</t>
  </si>
  <si>
    <t>资本性支出（一）</t>
  </si>
  <si>
    <t>对个人和家庭的补助</t>
  </si>
  <si>
    <t>社会福利和救助</t>
  </si>
  <si>
    <t>离退休费</t>
  </si>
  <si>
    <t>表17</t>
  </si>
  <si>
    <t xml:space="preserve">2024年巫山县一般公共预算转移支付收支预算表 </t>
  </si>
  <si>
    <t>一、上解支出</t>
  </si>
  <si>
    <t>（一）一般性转移支付收入</t>
  </si>
  <si>
    <t xml:space="preserve">    体制上解支出</t>
  </si>
  <si>
    <t xml:space="preserve">      所得税基数返还收入 </t>
  </si>
  <si>
    <t xml:space="preserve">    专项上解支出</t>
  </si>
  <si>
    <t xml:space="preserve">      增值税税收返还收入</t>
  </si>
  <si>
    <t>二、地方政府一般债务还本支出</t>
  </si>
  <si>
    <t xml:space="preserve">      消费税税收返还收入</t>
  </si>
  <si>
    <t xml:space="preserve">      体制补助收入</t>
  </si>
  <si>
    <t xml:space="preserve">      均衡性转移支付收入</t>
  </si>
  <si>
    <t xml:space="preserve">      县级基本财力保障机制奖补资金收入</t>
  </si>
  <si>
    <t xml:space="preserve">      结算补助收入</t>
  </si>
  <si>
    <t xml:space="preserve">      重点生态功能区转移支付收入</t>
  </si>
  <si>
    <t xml:space="preserve">      固定数额补助收入</t>
  </si>
  <si>
    <t xml:space="preserve">      巩固脱贫攻坚成果衔接乡村振兴转移支付收入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</si>
  <si>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</si>
  <si>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</si>
  <si>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</si>
  <si>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</si>
  <si>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</si>
  <si>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</si>
  <si>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</si>
  <si>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</si>
  <si>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</si>
  <si>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</si>
  <si>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其他一般性转移支付收入</t>
  </si>
  <si>
    <t>（二）专项转移支付收入</t>
  </si>
  <si>
    <t xml:space="preserve">      一般公共服务</t>
  </si>
  <si>
    <t xml:space="preserve">      卫生健康</t>
  </si>
  <si>
    <t xml:space="preserve">      节能环保</t>
  </si>
  <si>
    <t xml:space="preserve">      农林水</t>
  </si>
  <si>
    <t xml:space="preserve">      交通运输</t>
  </si>
  <si>
    <t xml:space="preserve">      资源勘探工业信息等</t>
  </si>
  <si>
    <t xml:space="preserve">      商业服务业等</t>
  </si>
  <si>
    <t xml:space="preserve">      灾害防治及应急管理</t>
  </si>
  <si>
    <t>二、上年结余收入</t>
  </si>
  <si>
    <t xml:space="preserve">   从政府性基金预算调入一般公共预算</t>
  </si>
  <si>
    <t xml:space="preserve">   从国有资本经营预算调入一般公共预算</t>
  </si>
  <si>
    <t>四、 动用预算稳定调节基金</t>
  </si>
  <si>
    <t>五、待偿债再融资一般债券结余收入</t>
  </si>
  <si>
    <t>表18</t>
  </si>
  <si>
    <t xml:space="preserve">2024年巫山县一般公共预算转移支付支出预算表 </t>
  </si>
  <si>
    <t xml:space="preserve"> 巫峡镇</t>
  </si>
  <si>
    <t xml:space="preserve"> 双龙镇</t>
  </si>
  <si>
    <t xml:space="preserve"> 福田镇</t>
  </si>
  <si>
    <t xml:space="preserve"> 龙溪镇</t>
  </si>
  <si>
    <t xml:space="preserve"> 大昌镇</t>
  </si>
  <si>
    <t xml:space="preserve"> 官阳镇</t>
  </si>
  <si>
    <t xml:space="preserve"> 骡坪镇</t>
  </si>
  <si>
    <t xml:space="preserve"> 抱龙镇</t>
  </si>
  <si>
    <t xml:space="preserve"> 官渡镇</t>
  </si>
  <si>
    <t xml:space="preserve"> 铜鼓镇</t>
  </si>
  <si>
    <t xml:space="preserve"> 庙宇镇</t>
  </si>
  <si>
    <t xml:space="preserve"> 大溪乡</t>
  </si>
  <si>
    <t xml:space="preserve"> 曲尺乡</t>
  </si>
  <si>
    <t xml:space="preserve"> 建平乡</t>
  </si>
  <si>
    <t xml:space="preserve"> 两坪乡</t>
  </si>
  <si>
    <t xml:space="preserve"> 金坪乡</t>
  </si>
  <si>
    <t xml:space="preserve"> 平河乡</t>
  </si>
  <si>
    <t xml:space="preserve"> 当阳乡</t>
  </si>
  <si>
    <t xml:space="preserve"> 竹贤乡</t>
  </si>
  <si>
    <t xml:space="preserve"> 三溪乡</t>
  </si>
  <si>
    <t xml:space="preserve"> 培石乡</t>
  </si>
  <si>
    <t xml:space="preserve"> 邓家土家族乡</t>
  </si>
  <si>
    <t xml:space="preserve"> 笃坪乡</t>
  </si>
  <si>
    <t xml:space="preserve"> 红椿土家族乡</t>
  </si>
  <si>
    <t>表19</t>
  </si>
  <si>
    <t>支  出</t>
  </si>
  <si>
    <t xml:space="preserve">    公共安全共同财政事权转移支付支出</t>
  </si>
  <si>
    <t>表20</t>
  </si>
  <si>
    <t xml:space="preserve">2024年巫山县政府性基金预算收支预算表 </t>
  </si>
  <si>
    <t xml:space="preserve">    国有土地使用权出让收入</t>
  </si>
  <si>
    <t xml:space="preserve">  社会保障和就业支出</t>
  </si>
  <si>
    <t xml:space="preserve">    城市基础设施配套费收入</t>
  </si>
  <si>
    <t xml:space="preserve">  城乡社区支出</t>
  </si>
  <si>
    <t xml:space="preserve">    其他政府性基金收入</t>
  </si>
  <si>
    <t xml:space="preserve">  农林水支出</t>
  </si>
  <si>
    <t xml:space="preserve">  其他支出</t>
  </si>
  <si>
    <t xml:space="preserve">  债务付息付费支出</t>
  </si>
  <si>
    <t>政府性基金转移收入</t>
  </si>
  <si>
    <t xml:space="preserve">  基金上解支出</t>
  </si>
  <si>
    <t>上年结余收入</t>
  </si>
  <si>
    <t xml:space="preserve">  调出资金</t>
  </si>
  <si>
    <t>债务转贷收入</t>
  </si>
  <si>
    <t>注：1.本表直观反映2024年政府性基金预算收入与支出的平衡关系。
    2.收入总计（本级收入合计+转移性收入合计）=支出总计（本级支出合计+转移性支出合计）。</t>
  </si>
  <si>
    <t>表21</t>
  </si>
  <si>
    <t xml:space="preserve">2024年巫山县政府性基金预算本级支出预算表 </t>
  </si>
  <si>
    <t>一、城乡社区支出</t>
  </si>
  <si>
    <t xml:space="preserve">    国有土地使用权出让收入安排的支出</t>
  </si>
  <si>
    <t xml:space="preserve">      农村基础设施建设支出</t>
  </si>
  <si>
    <t xml:space="preserve">      其他国有土地使用权出让收入安排的支出</t>
  </si>
  <si>
    <t xml:space="preserve">    农业土地开发资金安排的支出</t>
  </si>
  <si>
    <t xml:space="preserve">    城市基础设施配套费安排的支出</t>
  </si>
  <si>
    <t xml:space="preserve">      其他城市基础设施配套费安排的支出</t>
  </si>
  <si>
    <t>二、农林水支出</t>
  </si>
  <si>
    <t xml:space="preserve">    三峡水库库区基金支出</t>
  </si>
  <si>
    <t xml:space="preserve">      基础设施建设和经济发展</t>
  </si>
  <si>
    <t xml:space="preserve">      解决移民遗留问题</t>
  </si>
  <si>
    <t xml:space="preserve">    国家重大水利工程建设基金安排的支出</t>
  </si>
  <si>
    <t xml:space="preserve">      三峡后续工作</t>
  </si>
  <si>
    <t xml:space="preserve">    大中型水库移民后期扶持基金支出</t>
  </si>
  <si>
    <t xml:space="preserve">     移民补助</t>
  </si>
  <si>
    <t xml:space="preserve">     基础设施建设和经济发展</t>
  </si>
  <si>
    <t xml:space="preserve">    小型水库移民扶助基金安排的 </t>
  </si>
  <si>
    <t>三、其他支出</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</si>
  <si>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</si>
  <si>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</si>
  <si>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</si>
  <si>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</si>
  <si>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</si>
  <si>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</si>
  <si>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</si>
  <si>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</si>
  <si>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四、债务付息支出</t>
  </si>
  <si>
    <t xml:space="preserve">      国有土地使用权出让金债务付息支出</t>
  </si>
  <si>
    <t xml:space="preserve">      棚户区改造专项债券付息支出</t>
  </si>
  <si>
    <t xml:space="preserve">      其他地方自行试点项目收益专项债券付息支出</t>
  </si>
  <si>
    <t>五、债务发行费用支出</t>
  </si>
  <si>
    <t xml:space="preserve">      棚户区改造专项债券发行费用支出</t>
  </si>
  <si>
    <t xml:space="preserve">      其他地方自行试点项目收益专项债务发行费用支出</t>
  </si>
  <si>
    <t>表22</t>
  </si>
  <si>
    <t xml:space="preserve">2024年巫山县政府性基金预算转移支付收支预算表 </t>
  </si>
  <si>
    <t>调出资金</t>
  </si>
  <si>
    <t xml:space="preserve">    国家重大水利工程建设基金</t>
  </si>
  <si>
    <t xml:space="preserve">    大中型水库移民后期扶持基金</t>
  </si>
  <si>
    <t xml:space="preserve">    小型水库移民扶助基金</t>
  </si>
  <si>
    <t xml:space="preserve">    彩票公益金 </t>
  </si>
  <si>
    <t>表23</t>
  </si>
  <si>
    <t xml:space="preserve">2024年巫山县国有资本经营预算收支预算表 </t>
  </si>
  <si>
    <t>一、解决历史遗留问题及改革成本支出</t>
  </si>
  <si>
    <t>二、其他国有资本经营预算收入</t>
  </si>
  <si>
    <t xml:space="preserve">  其他历史遗留及改革成本支出</t>
  </si>
  <si>
    <t>二、其他国有资本经营预算支出</t>
  </si>
  <si>
    <t xml:space="preserve">  其他国有资本经营预算支出  </t>
  </si>
  <si>
    <t>一、中央补助收入</t>
  </si>
  <si>
    <t xml:space="preserve">    调出资金</t>
  </si>
  <si>
    <t>注：1.本表直观反映2024年国有资本经营预算收入与支出的平衡关系。
    2.收入总计（本级收入合计+转移性收入合计）=支出总计（本级支出合计+转移性支出合计）。</t>
  </si>
  <si>
    <t>表24</t>
  </si>
  <si>
    <t>2024年巫山县社会保险基金收入预算表</t>
  </si>
  <si>
    <t xml:space="preserve">                        单位：万元</t>
  </si>
  <si>
    <t>项目</t>
  </si>
  <si>
    <t>一、企业职工基本养老保险基金收入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</si>
  <si>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</si>
  <si>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</si>
  <si>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</si>
  <si>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</si>
  <si>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</si>
  <si>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</si>
  <si>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社会保险基金预算由市级统一编制，区县不编制社会保险基金预算。</t>
  </si>
  <si>
    <t>表25</t>
  </si>
  <si>
    <t>2024年巫山县社会保险基金支出预算表</t>
  </si>
  <si>
    <t xml:space="preserve">         单位：万元</t>
  </si>
  <si>
    <t>一、企业职工基本养老保险基金支出</t>
  </si>
  <si>
    <t>二、城乡居民基本养老保险基金支出</t>
  </si>
  <si>
    <t>三、机关事业单位基本养老保险基金支出</t>
  </si>
  <si>
    <t>四、职工基本医疗保险基金支出</t>
  </si>
  <si>
    <t>五、居民基本医疗保险基金支出</t>
  </si>
  <si>
    <t>六、工伤保险基金本支出</t>
  </si>
  <si>
    <t>七、失业保险基金支出</t>
  </si>
  <si>
    <t>社会保险基金支出小计</t>
  </si>
  <si>
    <t>表26</t>
  </si>
  <si>
    <t>2024年巫山县社会保险基金结余预算表</t>
  </si>
  <si>
    <t xml:space="preserve">       单位：万元</t>
  </si>
  <si>
    <t>一、企业职工基本养老保险基金本年收支结余</t>
  </si>
  <si>
    <t>二、城乡居民基本养老保险基金本年收支结余</t>
  </si>
  <si>
    <t>三、机关事业单位基本养老保险基金本年收支结余</t>
  </si>
  <si>
    <t>四、职工基本医疗保险基金本年收支结余</t>
  </si>
  <si>
    <t>五、居民基本医疗保险基金本年收支结余</t>
  </si>
  <si>
    <t>六、工伤保险基金本年收支结余</t>
  </si>
  <si>
    <t>七、失业保险基金本年收支结余</t>
  </si>
  <si>
    <t>社会保险基金本年收支结余</t>
  </si>
  <si>
    <t>社会保险基金年末滚存结余</t>
  </si>
  <si>
    <t>表27</t>
  </si>
  <si>
    <t>巫山县2023年地方政府债务限额及余额情况表</t>
  </si>
  <si>
    <t>单位：亿元</t>
  </si>
  <si>
    <t>地   区</t>
  </si>
  <si>
    <t>2023年债务限额</t>
  </si>
  <si>
    <t>2023年债务余额预计执行数</t>
  </si>
  <si>
    <t>一般债务</t>
  </si>
  <si>
    <t>专项债务</t>
  </si>
  <si>
    <t>公  式</t>
  </si>
  <si>
    <t>A=B+C</t>
  </si>
  <si>
    <t>B</t>
  </si>
  <si>
    <t>C</t>
  </si>
  <si>
    <t>D=E+F</t>
  </si>
  <si>
    <t>E</t>
  </si>
  <si>
    <t>F</t>
  </si>
  <si>
    <t>巫山县</t>
  </si>
  <si>
    <t>注：1.本表反映上一年度本地区、本级及所属地区政府债务限额及余额预计执行数。</t>
  </si>
  <si>
    <t xml:space="preserve">    2.本表由县级以上地方各级财政部门在本级人民代表大会批准预算后二十日内公开。</t>
  </si>
  <si>
    <t>表28</t>
  </si>
  <si>
    <t>巫山县2023年和2024年地方政府一般债务余额情况表</t>
  </si>
  <si>
    <t>项    目</t>
  </si>
  <si>
    <t>一、2022年末地方政府一般债务余额实际数</t>
  </si>
  <si>
    <t>二、2023年末地方政府一般债务限额</t>
  </si>
  <si>
    <t>三、2023年地方政府一般债务发行额</t>
  </si>
  <si>
    <t xml:space="preserve">    其中：中央转贷地方的国际金融组织和外国政府贷款</t>
  </si>
  <si>
    <t xml:space="preserve">          2023年地方政府一般债券发行额</t>
  </si>
  <si>
    <t>四、2023年地方政府一般债务还本支出</t>
  </si>
  <si>
    <t>五、2023年末地方政府一般债务余额预计执行数</t>
  </si>
  <si>
    <t>六、2024年地方财政赤字</t>
  </si>
  <si>
    <t>七、2024年地方政府一般债务限额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</si>
  <si>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</si>
  <si>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表29</t>
  </si>
  <si>
    <t>巫山县2023年和2024年地方政府专项债务余额情况表</t>
  </si>
  <si>
    <t>一、2022年末地方政府专项债务余额实际数</t>
  </si>
  <si>
    <t>二、2023年末地方政府专项债务限额</t>
  </si>
  <si>
    <t>三、2023年地方政府专项债务发行额</t>
  </si>
  <si>
    <t>四、2023年地方政府专项债务还本支出</t>
  </si>
  <si>
    <t>五、2023年末地方政府专项债务余额预计执行数</t>
  </si>
  <si>
    <t>六、2024年地方政府专项债务新增限额</t>
  </si>
  <si>
    <t>七、2024年末地方政府专项债务限额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</si>
  <si>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</si>
  <si>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表30</t>
  </si>
  <si>
    <t>巫山县地方政府债券发行及还本付息情况表</t>
  </si>
  <si>
    <t>公式</t>
  </si>
  <si>
    <t>本地区</t>
  </si>
  <si>
    <t>本级</t>
  </si>
  <si>
    <t>一、2023年发行预计执行数</t>
  </si>
  <si>
    <t>A=B+D</t>
  </si>
  <si>
    <t>（一）一般债券</t>
  </si>
  <si>
    <t xml:space="preserve">   其中：再融资债券</t>
  </si>
  <si>
    <t>（二）专项债券</t>
  </si>
  <si>
    <t>D</t>
  </si>
  <si>
    <t>二、2023年还本支出预计执行数</t>
  </si>
  <si>
    <t>F=G+H</t>
  </si>
  <si>
    <t>G</t>
  </si>
  <si>
    <t>H</t>
  </si>
  <si>
    <t>三、2023年付息支出预计执行数</t>
  </si>
  <si>
    <t>I=J+K</t>
  </si>
  <si>
    <t>J</t>
  </si>
  <si>
    <t>K</t>
  </si>
  <si>
    <t>四、2024年还本支出预算数</t>
  </si>
  <si>
    <t>L=M+O</t>
  </si>
  <si>
    <t>M</t>
  </si>
  <si>
    <t xml:space="preserve">   其中：再融资</t>
  </si>
  <si>
    <t xml:space="preserve">         财政预算安排 </t>
  </si>
  <si>
    <t>N</t>
  </si>
  <si>
    <t>O</t>
  </si>
  <si>
    <t xml:space="preserve">         财政预算安排</t>
  </si>
  <si>
    <t>P</t>
  </si>
  <si>
    <t>五、2024年付息支出预算数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</si>
  <si>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</si>
  <si>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</si>
  <si>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</si>
  <si>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</si>
  <si>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表31</t>
  </si>
  <si>
    <t>巫山县2024年地方政府债务限额提前下达情况表</t>
  </si>
  <si>
    <t>下级</t>
  </si>
  <si>
    <t>一：2023年地方政府债务限额</t>
  </si>
  <si>
    <t>其中： 一般债务限额</t>
  </si>
  <si>
    <t xml:space="preserve">       专项债务限额</t>
  </si>
  <si>
    <t>二：提前下达的2024年地方政府债务限额</t>
  </si>
  <si>
    <t>注：本表反映本地区及本级预算中列示提前下达的新增地方政府债务限额情况，由县级以上地方各级财政部门在本级人民代表大会批准预算后二十日内公开。</t>
  </si>
  <si>
    <t>表32</t>
  </si>
  <si>
    <t>巫山县本级2024年年初新增地方政府债券资金安排表</t>
  </si>
  <si>
    <t>项目名称</t>
  </si>
  <si>
    <t>项目类型</t>
  </si>
  <si>
    <t>项目主管部门</t>
  </si>
  <si>
    <t>债券性质</t>
  </si>
  <si>
    <t>债券规模</t>
  </si>
  <si>
    <t>无</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</si>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</sst>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_ "/>
    <numFmt numFmtId="178" formatCode="0.00_);[Red]\(0.00\)"/>
    <numFmt numFmtId="179" formatCode="0_ "/>
    <numFmt numFmtId="180" formatCode="0_);[Red]\(0\)"/>
    <numFmt numFmtId="181" formatCode="#,##0_);[Red]\(#,##0\)"/>
    <numFmt numFmtId="182" formatCode="#,##0.0_ "/>
    <numFmt numFmtId="183" formatCode="#,##0.0_);[Red]\(#,##0.0\)"/>
    <numFmt numFmtId="184" formatCode="0.0_ "/>
    <numFmt numFmtId="185" formatCode="_ * #,##0_ ;_ * \-#,##0_ ;_ * &quot;-&quot;??_ ;_ @_ "/>
    <numFmt numFmtId="186" formatCode="________@"/>
    <numFmt numFmtId="187" formatCode="###,###"/>
    <numFmt numFmtId="188" formatCode=";;"/>
    <numFmt numFmtId="189" formatCode="0.0_);[Red]\(0.0\)"/>
    <numFmt numFmtId="190" formatCode="General;General;&quot;-&quot;"/>
    <numFmt numFmtId="191" formatCode="#,##0.0"/>
  </numFmts>
  <fonts count="107">
    <font>
      <sz val="11"/>
      <color indexed="8"/>
      <name val="宋体"/>
      <family val="0"/>
    </font>
    <font>
      <sz val="11"/>
      <name val="宋体"/>
      <family val="0"/>
    </font>
    <font>
      <sz val="11"/>
      <color indexed="8"/>
      <name val="方正黑体_GBK"/>
      <family val="4"/>
    </font>
    <font>
      <sz val="16"/>
      <color indexed="8"/>
      <name val="方正小标宋_GBK"/>
      <family val="4"/>
    </font>
    <font>
      <sz val="14"/>
      <color indexed="8"/>
      <name val="方正黑体_GBK"/>
      <family val="4"/>
    </font>
    <font>
      <sz val="18"/>
      <name val="方正小标宋_GBK"/>
      <family val="4"/>
    </font>
    <font>
      <sz val="9"/>
      <name val="SimSun"/>
      <family val="0"/>
    </font>
    <font>
      <b/>
      <sz val="11"/>
      <name val="SimSun"/>
      <family val="0"/>
    </font>
    <font>
      <sz val="11"/>
      <name val="SimSun"/>
      <family val="0"/>
    </font>
    <font>
      <sz val="14"/>
      <name val="方正黑体_GBK"/>
      <family val="4"/>
    </font>
    <font>
      <sz val="11"/>
      <name val="方正黑体_GBK"/>
      <family val="4"/>
    </font>
    <font>
      <b/>
      <sz val="12"/>
      <name val="SimSun"/>
      <family val="0"/>
    </font>
    <font>
      <sz val="12"/>
      <name val="SimSun"/>
      <family val="0"/>
    </font>
    <font>
      <sz val="12"/>
      <color indexed="8"/>
      <name val="方正仿宋_GBK"/>
      <family val="4"/>
    </font>
    <font>
      <sz val="16"/>
      <name val="方正小标宋_GBK"/>
      <family val="4"/>
    </font>
    <font>
      <sz val="12"/>
      <color indexed="8"/>
      <name val="方正黑体_GBK"/>
      <family val="4"/>
    </font>
    <font>
      <b/>
      <sz val="10"/>
      <name val="SimSun"/>
      <family val="0"/>
    </font>
    <font>
      <b/>
      <sz val="10"/>
      <color indexed="8"/>
      <name val="宋体"/>
      <family val="0"/>
    </font>
    <font>
      <b/>
      <sz val="11"/>
      <name val="方正仿宋_GBK"/>
      <family val="4"/>
    </font>
    <font>
      <b/>
      <sz val="11"/>
      <color indexed="8"/>
      <name val="方正仿宋_GBK"/>
      <family val="4"/>
    </font>
    <font>
      <sz val="22"/>
      <color indexed="8"/>
      <name val="方正小标宋_GBK"/>
      <family val="4"/>
    </font>
    <font>
      <b/>
      <sz val="11"/>
      <color indexed="8"/>
      <name val="宋体"/>
      <family val="0"/>
    </font>
    <font>
      <sz val="12"/>
      <name val="仿宋_GB2312"/>
      <family val="3"/>
    </font>
    <font>
      <sz val="18"/>
      <color indexed="8"/>
      <name val="方正小标宋_GBK"/>
      <family val="4"/>
    </font>
    <font>
      <sz val="11"/>
      <name val="仿宋_GB2312"/>
      <family val="3"/>
    </font>
    <font>
      <sz val="10"/>
      <color indexed="8"/>
      <name val="宋体"/>
      <family val="0"/>
    </font>
    <font>
      <sz val="14"/>
      <name val="黑体"/>
      <family val="3"/>
    </font>
    <font>
      <b/>
      <sz val="11"/>
      <name val="宋体"/>
      <family val="0"/>
    </font>
    <font>
      <b/>
      <sz val="12"/>
      <name val="宋体"/>
      <family val="0"/>
    </font>
    <font>
      <sz val="10"/>
      <name val="宋体"/>
      <family val="0"/>
    </font>
    <font>
      <sz val="11"/>
      <name val="黑体"/>
      <family val="3"/>
    </font>
    <font>
      <sz val="10"/>
      <name val="仿宋_GB2312"/>
      <family val="3"/>
    </font>
    <font>
      <b/>
      <sz val="10"/>
      <name val="宋体"/>
      <family val="0"/>
    </font>
    <font>
      <b/>
      <sz val="14"/>
      <color indexed="8"/>
      <name val="宋体"/>
      <family val="0"/>
    </font>
    <font>
      <b/>
      <sz val="12"/>
      <color indexed="8"/>
      <name val="宋体"/>
      <family val="0"/>
    </font>
    <font>
      <sz val="12"/>
      <name val="方正小标宋_GBK"/>
      <family val="4"/>
    </font>
    <font>
      <sz val="14"/>
      <color indexed="8"/>
      <name val="黑体"/>
      <family val="3"/>
    </font>
    <font>
      <sz val="12"/>
      <name val="宋体"/>
      <family val="0"/>
    </font>
    <font>
      <sz val="12"/>
      <name val="方正仿宋_GBK"/>
      <family val="4"/>
    </font>
    <font>
      <sz val="11"/>
      <color indexed="8"/>
      <name val="黑体"/>
      <family val="3"/>
    </font>
    <font>
      <sz val="10"/>
      <name val="黑体"/>
      <family val="3"/>
    </font>
    <font>
      <sz val="12"/>
      <name val="黑体"/>
      <family val="3"/>
    </font>
    <font>
      <sz val="10"/>
      <name val="Arial"/>
      <family val="2"/>
    </font>
    <font>
      <sz val="12"/>
      <name val="方正楷体_GBK"/>
      <family val="4"/>
    </font>
    <font>
      <sz val="12"/>
      <color indexed="8"/>
      <name val="宋体"/>
      <family val="0"/>
    </font>
    <font>
      <sz val="18"/>
      <color indexed="8"/>
      <name val="方正黑体_GBK"/>
      <family val="4"/>
    </font>
    <font>
      <sz val="11"/>
      <name val="方正仿宋_GBK"/>
      <family val="4"/>
    </font>
    <font>
      <sz val="10"/>
      <name val="方正仿宋_GBK"/>
      <family val="4"/>
    </font>
    <font>
      <sz val="11"/>
      <color indexed="8"/>
      <name val="方正仿宋_GBK"/>
      <family val="4"/>
    </font>
    <font>
      <sz val="11"/>
      <name val="方正小标宋_GBK"/>
      <family val="4"/>
    </font>
    <font>
      <sz val="11"/>
      <color indexed="8"/>
      <name val="方正小标宋_GBK"/>
      <family val="4"/>
    </font>
    <font>
      <sz val="11"/>
      <color indexed="8"/>
      <name val="仿宋_GB2312"/>
      <family val="3"/>
    </font>
    <font>
      <b/>
      <sz val="18"/>
      <color indexed="8"/>
      <name val="宋体"/>
      <family val="0"/>
    </font>
    <font>
      <b/>
      <sz val="12"/>
      <name val="仿宋_GB2312"/>
      <family val="3"/>
    </font>
    <font>
      <sz val="14"/>
      <color indexed="8"/>
      <name val="宋体"/>
      <family val="0"/>
    </font>
    <font>
      <b/>
      <sz val="12"/>
      <name val="黑体"/>
      <family val="3"/>
    </font>
    <font>
      <sz val="18"/>
      <color indexed="8"/>
      <name val="Times New Roman"/>
      <family val="1"/>
    </font>
    <font>
      <sz val="16"/>
      <color indexed="8"/>
      <name val="方正仿宋_GBK"/>
      <family val="4"/>
    </font>
    <font>
      <sz val="12"/>
      <color indexed="8"/>
      <name val="方正书宋_GBK"/>
      <family val="4"/>
    </font>
    <font>
      <sz val="18"/>
      <color indexed="8"/>
      <name val="宋体"/>
      <family val="0"/>
    </font>
    <font>
      <sz val="10"/>
      <name val="Times New Roman"/>
      <family val="1"/>
    </font>
    <font>
      <b/>
      <sz val="18"/>
      <name val="宋体"/>
      <family val="0"/>
    </font>
    <font>
      <sz val="19"/>
      <color indexed="8"/>
      <name val="方正小标宋_GBK"/>
      <family val="4"/>
    </font>
    <font>
      <sz val="12"/>
      <name val="方正细黑一简体"/>
      <family val="0"/>
    </font>
    <font>
      <sz val="19"/>
      <name val="方正小标宋_GBK"/>
      <family val="4"/>
    </font>
    <font>
      <b/>
      <sz val="14"/>
      <name val="黑体"/>
      <family val="3"/>
    </font>
    <font>
      <sz val="11"/>
      <color indexed="52"/>
      <name val="宋体"/>
      <family val="0"/>
    </font>
    <font>
      <b/>
      <sz val="11"/>
      <color indexed="9"/>
      <name val="宋体"/>
      <family val="0"/>
    </font>
    <font>
      <b/>
      <sz val="11"/>
      <color indexed="54"/>
      <name val="宋体"/>
      <family val="0"/>
    </font>
    <font>
      <sz val="11"/>
      <color indexed="9"/>
      <name val="宋体"/>
      <family val="0"/>
    </font>
    <font>
      <b/>
      <sz val="18"/>
      <color indexed="54"/>
      <name val="宋体"/>
      <family val="0"/>
    </font>
    <font>
      <sz val="11"/>
      <color indexed="10"/>
      <name val="宋体"/>
      <family val="0"/>
    </font>
    <font>
      <sz val="11"/>
      <color indexed="20"/>
      <name val="宋体"/>
      <family val="0"/>
    </font>
    <font>
      <sz val="11"/>
      <color indexed="60"/>
      <name val="宋体"/>
      <family val="0"/>
    </font>
    <font>
      <u val="single"/>
      <sz val="11"/>
      <color indexed="12"/>
      <name val="宋体"/>
      <family val="0"/>
    </font>
    <font>
      <sz val="11"/>
      <color indexed="62"/>
      <name val="宋体"/>
      <family val="0"/>
    </font>
    <font>
      <sz val="11"/>
      <color indexed="17"/>
      <name val="宋体"/>
      <family val="0"/>
    </font>
    <font>
      <u val="single"/>
      <sz val="11"/>
      <color indexed="20"/>
      <name val="宋体"/>
      <family val="0"/>
    </font>
    <font>
      <b/>
      <sz val="11"/>
      <color indexed="63"/>
      <name val="宋体"/>
      <family val="0"/>
    </font>
    <font>
      <i/>
      <sz val="11"/>
      <color indexed="23"/>
      <name val="宋体"/>
      <family val="0"/>
    </font>
    <font>
      <b/>
      <sz val="11"/>
      <color indexed="52"/>
      <name val="宋体"/>
      <family val="0"/>
    </font>
    <font>
      <b/>
      <sz val="13"/>
      <color indexed="54"/>
      <name val="宋体"/>
      <family val="0"/>
    </font>
    <font>
      <b/>
      <sz val="15"/>
      <color indexed="54"/>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8"/>
      <name val="Calibri"/>
      <family val="0"/>
    </font>
    <font>
      <sz val="11"/>
      <name val="Calibri"/>
      <family val="0"/>
    </font>
    <font>
      <b/>
      <sz val="11"/>
      <name val="Calibri"/>
      <family val="0"/>
    </font>
    <font>
      <b/>
      <sz val="10"/>
      <name val="Calibri"/>
      <family val="0"/>
    </font>
    <font>
      <b/>
      <sz val="12"/>
      <name val="Calibri"/>
      <family val="0"/>
    </font>
    <font>
      <sz val="10"/>
      <color rgb="FF000000"/>
      <name val="Calibri"/>
      <family val="0"/>
    </font>
    <font>
      <sz val="10"/>
      <name val="Calibri"/>
      <family val="0"/>
    </font>
    <font>
      <b/>
      <sz val="10"/>
      <color rgb="FF000000"/>
      <name val="Calibri"/>
      <family val="0"/>
    </font>
    <font>
      <sz val="11"/>
      <color theme="1"/>
      <name val="黑体"/>
      <family val="3"/>
    </font>
    <font>
      <b/>
      <sz val="11"/>
      <color indexed="8"/>
      <name val="Calibri"/>
      <family val="0"/>
    </font>
    <font>
      <sz val="10"/>
      <color indexed="8"/>
      <name val="Calibri"/>
      <family val="0"/>
    </font>
    <font>
      <sz val="11"/>
      <color theme="1"/>
      <name val="方正仿宋_GBK"/>
      <family val="4"/>
    </font>
    <font>
      <sz val="11"/>
      <color theme="1"/>
      <name val="方正小标宋_GBK"/>
      <family val="4"/>
    </font>
    <font>
      <sz val="18"/>
      <color rgb="FF000000"/>
      <name val="Times New Roman"/>
      <family val="1"/>
    </font>
    <font>
      <sz val="16"/>
      <color rgb="FF000000"/>
      <name val="方正仿宋_GBK"/>
      <family val="4"/>
    </font>
    <font>
      <sz val="12"/>
      <color rgb="FF000000"/>
      <name val="方正书宋_GBK"/>
      <family val="4"/>
    </font>
    <font>
      <sz val="11"/>
      <color theme="1"/>
      <name val="Calibri"/>
      <family val="0"/>
    </font>
    <font>
      <sz val="12"/>
      <color rgb="FF000000"/>
      <name val="Calibri"/>
      <family val="0"/>
    </font>
    <font>
      <sz val="18"/>
      <color rgb="FF000000"/>
      <name val="宋体"/>
      <family val="0"/>
    </font>
    <font>
      <sz val="12"/>
      <name val="Calibri"/>
      <family val="0"/>
    </font>
  </fonts>
  <fills count="1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style="medium">
        <color indexed="8"/>
      </top>
      <bottom/>
    </border>
    <border>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color indexed="63"/>
      </left>
      <right/>
      <top style="thin"/>
      <bottom style="thin"/>
    </border>
    <border>
      <left>
        <color indexed="63"/>
      </left>
      <right>
        <color indexed="63"/>
      </right>
      <top style="thin"/>
      <bottom>
        <color indexed="63"/>
      </bottom>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color indexed="63"/>
      </top>
      <bottom style="thin"/>
    </border>
    <border>
      <left/>
      <right/>
      <top/>
      <bottom style="thin"/>
    </border>
    <border>
      <left style="thin"/>
      <right style="thin"/>
      <top/>
      <bottom style="thin"/>
    </border>
    <border>
      <left style="thin"/>
      <right style="thin"/>
      <top style="thin"/>
      <bottom/>
    </border>
  </borders>
  <cellStyleXfs count="45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pplyNumberFormat="0" applyFont="0" applyFill="0" applyBorder="0" applyAlignment="0" applyProtection="0"/>
    <xf numFmtId="0" fontId="37" fillId="0" borderId="0">
      <alignment/>
      <protection/>
    </xf>
    <xf numFmtId="0" fontId="37" fillId="0" borderId="0">
      <alignment/>
      <protection/>
    </xf>
    <xf numFmtId="0" fontId="75" fillId="2" borderId="1" applyNumberFormat="0" applyAlignment="0" applyProtection="0"/>
    <xf numFmtId="0" fontId="37" fillId="0" borderId="0">
      <alignment/>
      <protection/>
    </xf>
    <xf numFmtId="0" fontId="37" fillId="0" borderId="0">
      <alignment/>
      <protection/>
    </xf>
    <xf numFmtId="44" fontId="0" fillId="0" borderId="0" applyFont="0" applyFill="0" applyBorder="0" applyAlignment="0" applyProtection="0"/>
    <xf numFmtId="0" fontId="0" fillId="0" borderId="0" applyProtection="0">
      <alignment vertical="center"/>
    </xf>
    <xf numFmtId="0" fontId="37" fillId="0" borderId="0">
      <alignment/>
      <protection/>
    </xf>
    <xf numFmtId="0" fontId="0" fillId="3" borderId="0" applyNumberFormat="0" applyBorder="0" applyAlignment="0" applyProtection="0"/>
    <xf numFmtId="0" fontId="37" fillId="0" borderId="0">
      <alignment/>
      <protection/>
    </xf>
    <xf numFmtId="41" fontId="0" fillId="0" borderId="0" applyFont="0" applyFill="0" applyBorder="0" applyAlignment="0" applyProtection="0"/>
    <xf numFmtId="0" fontId="37" fillId="0" borderId="0">
      <alignment/>
      <protection/>
    </xf>
    <xf numFmtId="0" fontId="72" fillId="4" borderId="0" applyNumberFormat="0" applyBorder="0" applyAlignment="0" applyProtection="0"/>
    <xf numFmtId="0" fontId="37" fillId="0" borderId="0">
      <alignment vertical="center"/>
      <protection/>
    </xf>
    <xf numFmtId="0" fontId="0" fillId="5" borderId="0" applyNumberFormat="0" applyBorder="0" applyAlignment="0" applyProtection="0"/>
    <xf numFmtId="0" fontId="80" fillId="5" borderId="1" applyProtection="0">
      <alignment vertical="center"/>
    </xf>
    <xf numFmtId="43" fontId="0" fillId="0" borderId="0" applyProtection="0">
      <alignment vertical="center"/>
    </xf>
    <xf numFmtId="0" fontId="69" fillId="5" borderId="0" applyNumberFormat="0" applyBorder="0" applyAlignment="0" applyProtection="0"/>
    <xf numFmtId="0" fontId="37" fillId="0" borderId="0">
      <alignment/>
      <protection/>
    </xf>
    <xf numFmtId="0" fontId="74" fillId="0" borderId="0" applyNumberFormat="0" applyFill="0" applyBorder="0" applyAlignment="0" applyProtection="0"/>
    <xf numFmtId="0" fontId="37" fillId="0" borderId="0">
      <alignment/>
      <protection/>
    </xf>
    <xf numFmtId="0" fontId="37" fillId="0" borderId="0" applyProtection="0">
      <alignment/>
    </xf>
    <xf numFmtId="9" fontId="0" fillId="0" borderId="0" applyFont="0" applyFill="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77" fillId="0" borderId="0" applyNumberFormat="0" applyFill="0" applyBorder="0" applyAlignment="0" applyProtection="0"/>
    <xf numFmtId="0" fontId="37" fillId="0" borderId="0" applyProtection="0">
      <alignment vertical="center"/>
    </xf>
    <xf numFmtId="0" fontId="37" fillId="0" borderId="0">
      <alignment/>
      <protection/>
    </xf>
    <xf numFmtId="0" fontId="0" fillId="6" borderId="2" applyNumberFormat="0" applyFont="0" applyAlignment="0" applyProtection="0"/>
    <xf numFmtId="0" fontId="37" fillId="0" borderId="0">
      <alignment/>
      <protection/>
    </xf>
    <xf numFmtId="0" fontId="69" fillId="2" borderId="0" applyNumberFormat="0" applyBorder="0" applyAlignment="0" applyProtection="0"/>
    <xf numFmtId="0" fontId="68"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0" fontId="82" fillId="0" borderId="3" applyNumberFormat="0" applyFill="0" applyAlignment="0" applyProtection="0"/>
    <xf numFmtId="0" fontId="81" fillId="0" borderId="3" applyNumberFormat="0" applyFill="0" applyAlignment="0" applyProtection="0"/>
    <xf numFmtId="0" fontId="37" fillId="0" borderId="0">
      <alignment/>
      <protection/>
    </xf>
    <xf numFmtId="0" fontId="69" fillId="7" borderId="0" applyNumberFormat="0" applyBorder="0" applyAlignment="0" applyProtection="0"/>
    <xf numFmtId="0" fontId="68" fillId="0" borderId="4" applyNumberFormat="0" applyFill="0" applyAlignment="0" applyProtection="0"/>
    <xf numFmtId="0" fontId="37" fillId="0" borderId="0">
      <alignment/>
      <protection/>
    </xf>
    <xf numFmtId="0" fontId="69" fillId="8" borderId="0" applyNumberFormat="0" applyBorder="0" applyAlignment="0" applyProtection="0"/>
    <xf numFmtId="0" fontId="78" fillId="5" borderId="5" applyNumberFormat="0" applyAlignment="0" applyProtection="0"/>
    <xf numFmtId="0" fontId="80" fillId="5" borderId="1" applyNumberFormat="0" applyAlignment="0" applyProtection="0"/>
    <xf numFmtId="0" fontId="67" fillId="9" borderId="6" applyNumberFormat="0" applyAlignment="0" applyProtection="0"/>
    <xf numFmtId="0" fontId="0" fillId="10" borderId="0" applyNumberFormat="0" applyBorder="0" applyAlignment="0" applyProtection="0"/>
    <xf numFmtId="0" fontId="69" fillId="11" borderId="0" applyNumberFormat="0" applyBorder="0" applyAlignment="0" applyProtection="0"/>
    <xf numFmtId="0" fontId="66" fillId="0" borderId="7" applyNumberFormat="0" applyFill="0" applyAlignment="0" applyProtection="0"/>
    <xf numFmtId="0" fontId="21" fillId="0" borderId="8" applyNumberFormat="0" applyFill="0" applyAlignment="0" applyProtection="0"/>
    <xf numFmtId="0" fontId="76" fillId="10"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73" fillId="8" borderId="0" applyNumberFormat="0" applyBorder="0" applyAlignment="0" applyProtection="0"/>
    <xf numFmtId="0" fontId="37" fillId="0" borderId="0">
      <alignment/>
      <protection/>
    </xf>
    <xf numFmtId="0" fontId="0" fillId="12" borderId="0" applyNumberFormat="0" applyBorder="0" applyAlignment="0" applyProtection="0"/>
    <xf numFmtId="0" fontId="69" fillId="13" borderId="0" applyNumberFormat="0" applyBorder="0" applyAlignment="0" applyProtection="0"/>
    <xf numFmtId="0" fontId="0" fillId="0" borderId="0" applyNumberFormat="0" applyFont="0" applyFill="0" applyBorder="0" applyAlignment="0" applyProtection="0"/>
    <xf numFmtId="0" fontId="0" fillId="14" borderId="0" applyNumberFormat="0" applyBorder="0" applyAlignment="0" applyProtection="0"/>
    <xf numFmtId="0" fontId="0" fillId="0" borderId="0" applyNumberFormat="0" applyFont="0" applyFill="0" applyBorder="0" applyAlignment="0" applyProtection="0"/>
    <xf numFmtId="0" fontId="0" fillId="7" borderId="0" applyNumberFormat="0" applyBorder="0" applyAlignment="0" applyProtection="0"/>
    <xf numFmtId="0" fontId="78" fillId="5" borderId="5" applyProtection="0">
      <alignment vertical="center"/>
    </xf>
    <xf numFmtId="0" fontId="0" fillId="2" borderId="0" applyNumberFormat="0" applyBorder="0" applyAlignment="0" applyProtection="0"/>
    <xf numFmtId="0" fontId="0" fillId="2" borderId="0" applyNumberFormat="0" applyBorder="0" applyAlignment="0" applyProtection="0"/>
    <xf numFmtId="41" fontId="0" fillId="0" borderId="0" applyProtection="0">
      <alignment vertical="center"/>
    </xf>
    <xf numFmtId="0" fontId="69" fillId="9" borderId="0" applyNumberFormat="0" applyBorder="0" applyAlignment="0" applyProtection="0"/>
    <xf numFmtId="41" fontId="0" fillId="0" borderId="0" applyProtection="0">
      <alignment vertical="center"/>
    </xf>
    <xf numFmtId="0" fontId="6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41" fontId="0" fillId="0" borderId="0" applyProtection="0">
      <alignment vertical="center"/>
    </xf>
    <xf numFmtId="0" fontId="69" fillId="16" borderId="0" applyNumberFormat="0" applyBorder="0" applyAlignment="0" applyProtection="0"/>
    <xf numFmtId="0" fontId="37" fillId="0" borderId="0">
      <alignment/>
      <protection/>
    </xf>
    <xf numFmtId="0" fontId="0" fillId="7" borderId="0" applyNumberFormat="0" applyBorder="0" applyAlignment="0" applyProtection="0"/>
    <xf numFmtId="0" fontId="37" fillId="0" borderId="0">
      <alignment/>
      <protection/>
    </xf>
    <xf numFmtId="0" fontId="69" fillId="13" borderId="0" applyNumberFormat="0" applyBorder="0" applyAlignment="0" applyProtection="0"/>
    <xf numFmtId="41" fontId="0" fillId="0" borderId="0" applyProtection="0">
      <alignment vertical="center"/>
    </xf>
    <xf numFmtId="0" fontId="69" fillId="17" borderId="0" applyNumberFormat="0" applyBorder="0" applyAlignment="0" applyProtection="0"/>
    <xf numFmtId="0" fontId="37" fillId="0" borderId="0">
      <alignment/>
      <protection/>
    </xf>
    <xf numFmtId="0" fontId="73" fillId="8" borderId="0" applyProtection="0">
      <alignment vertical="center"/>
    </xf>
    <xf numFmtId="0" fontId="0" fillId="8" borderId="0" applyNumberFormat="0" applyBorder="0" applyAlignment="0" applyProtection="0"/>
    <xf numFmtId="0" fontId="37" fillId="0" borderId="0">
      <alignment/>
      <protection/>
    </xf>
    <xf numFmtId="0" fontId="69" fillId="17" borderId="0" applyNumberFormat="0" applyBorder="0" applyAlignment="0" applyProtection="0"/>
    <xf numFmtId="0" fontId="79" fillId="0" borderId="0" applyProtection="0">
      <alignment vertical="center"/>
    </xf>
    <xf numFmtId="0" fontId="37" fillId="0" borderId="0">
      <alignment/>
      <protection/>
    </xf>
    <xf numFmtId="0" fontId="37" fillId="0" borderId="0">
      <alignment/>
      <protection/>
    </xf>
    <xf numFmtId="0" fontId="37" fillId="0" borderId="0" applyProtection="0">
      <alignment/>
    </xf>
    <xf numFmtId="0" fontId="0" fillId="0" borderId="0" applyProtection="0">
      <alignment vertical="center"/>
    </xf>
    <xf numFmtId="0" fontId="83" fillId="0" borderId="9" applyProtection="0">
      <alignment vertical="center"/>
    </xf>
    <xf numFmtId="0" fontId="0" fillId="0" borderId="0" applyProtection="0">
      <alignment vertical="center"/>
    </xf>
    <xf numFmtId="0" fontId="0" fillId="0" borderId="0" applyProtection="0">
      <alignment vertical="center"/>
    </xf>
    <xf numFmtId="0" fontId="37" fillId="0" borderId="0" applyProtection="0">
      <alignment vertical="center"/>
    </xf>
    <xf numFmtId="0" fontId="0" fillId="0" borderId="0" applyProtection="0">
      <alignment vertical="center"/>
    </xf>
    <xf numFmtId="0" fontId="0" fillId="0" borderId="0" applyProtection="0">
      <alignment vertical="center"/>
    </xf>
    <xf numFmtId="0" fontId="37" fillId="0" borderId="0">
      <alignment/>
      <protection/>
    </xf>
    <xf numFmtId="0" fontId="37" fillId="0" borderId="0">
      <alignment/>
      <protection/>
    </xf>
    <xf numFmtId="0" fontId="37" fillId="0" borderId="0" applyProtection="0">
      <alignment vertical="center"/>
    </xf>
    <xf numFmtId="0" fontId="37" fillId="0" borderId="0" applyProtection="0">
      <alignment/>
    </xf>
    <xf numFmtId="0" fontId="0" fillId="0" borderId="0" applyProtection="0">
      <alignment vertical="center"/>
    </xf>
    <xf numFmtId="41" fontId="0" fillId="0" borderId="0" applyProtection="0">
      <alignment vertical="center"/>
    </xf>
    <xf numFmtId="0" fontId="37" fillId="0" borderId="0" applyProtection="0">
      <alignment vertical="center"/>
    </xf>
    <xf numFmtId="0" fontId="0" fillId="0" borderId="0" applyProtection="0">
      <alignment vertical="center"/>
    </xf>
    <xf numFmtId="0" fontId="84" fillId="0" borderId="0" applyProtection="0">
      <alignment vertical="center"/>
    </xf>
    <xf numFmtId="0" fontId="37" fillId="0" borderId="0" applyProtection="0">
      <alignment vertical="center"/>
    </xf>
    <xf numFmtId="0" fontId="0" fillId="0" borderId="0" applyProtection="0">
      <alignment vertical="center"/>
    </xf>
    <xf numFmtId="9" fontId="0" fillId="0" borderId="0" applyProtection="0">
      <alignment vertical="center"/>
    </xf>
    <xf numFmtId="0" fontId="85" fillId="0" borderId="10" applyProtection="0">
      <alignment vertical="center"/>
    </xf>
    <xf numFmtId="0" fontId="37" fillId="0" borderId="0">
      <alignment/>
      <protection/>
    </xf>
    <xf numFmtId="0" fontId="37" fillId="0" borderId="0">
      <alignment/>
      <protection/>
    </xf>
    <xf numFmtId="0" fontId="37" fillId="0" borderId="0">
      <alignment/>
      <protection/>
    </xf>
    <xf numFmtId="0" fontId="86" fillId="0" borderId="11" applyProtection="0">
      <alignment vertical="center"/>
    </xf>
    <xf numFmtId="43" fontId="87" fillId="0" borderId="0" applyFont="0" applyFill="0" applyBorder="0" applyAlignment="0" applyProtection="0"/>
    <xf numFmtId="0" fontId="86" fillId="0" borderId="0" applyProtection="0">
      <alignment vertical="center"/>
    </xf>
    <xf numFmtId="0" fontId="37" fillId="0" borderId="0">
      <alignment/>
      <protection/>
    </xf>
    <xf numFmtId="0" fontId="37" fillId="0" borderId="0" applyProtection="0">
      <alignment/>
    </xf>
    <xf numFmtId="0" fontId="72" fillId="4" borderId="0" applyProtection="0">
      <alignment vertical="center"/>
    </xf>
    <xf numFmtId="0" fontId="0" fillId="0" borderId="0" applyProtection="0">
      <alignment/>
    </xf>
    <xf numFmtId="0" fontId="37" fillId="0" borderId="0">
      <alignment/>
      <protection/>
    </xf>
    <xf numFmtId="0" fontId="0" fillId="0" borderId="0" applyProtection="0">
      <alignment vertical="center"/>
    </xf>
    <xf numFmtId="0" fontId="37" fillId="0" borderId="0">
      <alignment/>
      <protection/>
    </xf>
    <xf numFmtId="0" fontId="37" fillId="0" borderId="0">
      <alignment/>
      <protection/>
    </xf>
    <xf numFmtId="0" fontId="37" fillId="0" borderId="0" applyProtection="0">
      <alignment vertical="center"/>
    </xf>
    <xf numFmtId="41" fontId="0" fillId="0" borderId="0" applyProtection="0">
      <alignment vertical="center"/>
    </xf>
    <xf numFmtId="0" fontId="0" fillId="0" borderId="0" applyProtection="0">
      <alignment vertical="center"/>
    </xf>
    <xf numFmtId="0" fontId="37" fillId="0" borderId="0" applyProtection="0">
      <alignment/>
    </xf>
    <xf numFmtId="0" fontId="37" fillId="0" borderId="0" applyProtection="0">
      <alignment/>
    </xf>
    <xf numFmtId="0" fontId="37" fillId="0" borderId="0" applyProtection="0">
      <alignment/>
    </xf>
    <xf numFmtId="0" fontId="75" fillId="2" borderId="1" applyProtection="0">
      <alignment vertical="center"/>
    </xf>
    <xf numFmtId="0" fontId="0" fillId="0" borderId="0" applyProtection="0">
      <alignment vertical="center"/>
    </xf>
    <xf numFmtId="0" fontId="0" fillId="0" borderId="0" applyProtection="0">
      <alignment vertical="center"/>
    </xf>
    <xf numFmtId="0" fontId="37" fillId="0" borderId="0">
      <alignment/>
      <protection/>
    </xf>
    <xf numFmtId="0" fontId="37" fillId="0" borderId="0">
      <alignment/>
      <protection/>
    </xf>
    <xf numFmtId="0" fontId="37" fillId="0" borderId="0" applyProtection="0">
      <alignment vertical="center"/>
    </xf>
    <xf numFmtId="0" fontId="37" fillId="0" borderId="0" applyProtection="0">
      <alignment/>
    </xf>
    <xf numFmtId="0" fontId="37" fillId="0" borderId="0">
      <alignment/>
      <protection/>
    </xf>
    <xf numFmtId="0" fontId="42" fillId="0" borderId="0" applyProtection="0">
      <alignment/>
    </xf>
    <xf numFmtId="0" fontId="37" fillId="0" borderId="0" applyProtection="0">
      <alignment/>
    </xf>
    <xf numFmtId="0" fontId="37" fillId="0" borderId="0">
      <alignment/>
      <protection/>
    </xf>
    <xf numFmtId="0" fontId="37" fillId="0" borderId="0">
      <alignment/>
      <protection/>
    </xf>
    <xf numFmtId="0" fontId="37" fillId="0" borderId="0">
      <alignment/>
      <protection/>
    </xf>
    <xf numFmtId="0" fontId="37" fillId="0" borderId="0" applyProtection="0">
      <alignment/>
    </xf>
    <xf numFmtId="0" fontId="37" fillId="0" borderId="0">
      <alignment/>
      <protection/>
    </xf>
    <xf numFmtId="0" fontId="37" fillId="0" borderId="0">
      <alignment/>
      <protection/>
    </xf>
    <xf numFmtId="0" fontId="37" fillId="0" borderId="0">
      <alignment/>
      <protection/>
    </xf>
    <xf numFmtId="0" fontId="0" fillId="0" borderId="0" applyProtection="0">
      <alignment vertical="center"/>
    </xf>
    <xf numFmtId="0" fontId="37" fillId="0" borderId="0">
      <alignment/>
      <protection/>
    </xf>
    <xf numFmtId="0" fontId="37" fillId="0" borderId="0">
      <alignment/>
      <protection/>
    </xf>
    <xf numFmtId="0" fontId="37" fillId="0" borderId="0">
      <alignment/>
      <protection/>
    </xf>
    <xf numFmtId="0" fontId="0" fillId="0" borderId="0" applyProtection="0">
      <alignment/>
    </xf>
    <xf numFmtId="0" fontId="37" fillId="0" borderId="0" applyProtection="0">
      <alignment/>
    </xf>
    <xf numFmtId="0" fontId="0" fillId="0" borderId="0" applyProtection="0">
      <alignment vertical="center"/>
    </xf>
    <xf numFmtId="0" fontId="0" fillId="0" borderId="0" applyProtection="0">
      <alignment vertical="center"/>
    </xf>
    <xf numFmtId="0" fontId="37" fillId="0" borderId="0">
      <alignment/>
      <protection/>
    </xf>
    <xf numFmtId="0" fontId="29" fillId="0" borderId="0" applyProtection="0">
      <alignment/>
    </xf>
    <xf numFmtId="0" fontId="0" fillId="6" borderId="2" applyProtection="0">
      <alignment vertical="center"/>
    </xf>
    <xf numFmtId="0" fontId="0" fillId="0" borderId="0" applyProtection="0">
      <alignment vertical="center"/>
    </xf>
    <xf numFmtId="0" fontId="0" fillId="0" borderId="0" applyProtection="0">
      <alignment vertical="center"/>
    </xf>
    <xf numFmtId="0" fontId="42" fillId="0" borderId="0" applyProtection="0">
      <alignment/>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pplyProtection="0">
      <alignment vertical="center"/>
    </xf>
    <xf numFmtId="0" fontId="0" fillId="0" borderId="0" applyNumberFormat="0" applyFont="0" applyFill="0" applyBorder="0" applyAlignment="0" applyProtection="0"/>
    <xf numFmtId="0" fontId="37" fillId="0" borderId="0">
      <alignment/>
      <protection/>
    </xf>
    <xf numFmtId="0" fontId="37" fillId="0" borderId="0">
      <alignment/>
      <protection/>
    </xf>
    <xf numFmtId="0" fontId="0" fillId="0" borderId="0" applyNumberFormat="0" applyFont="0" applyFill="0" applyBorder="0" applyAlignment="0" applyProtection="0"/>
    <xf numFmtId="0" fontId="37" fillId="0" borderId="0">
      <alignment/>
      <protection/>
    </xf>
    <xf numFmtId="0" fontId="37" fillId="0" borderId="0">
      <alignment/>
      <protection/>
    </xf>
    <xf numFmtId="0" fontId="0" fillId="0" borderId="0" applyNumberFormat="0" applyFont="0" applyFill="0" applyBorder="0" applyAlignment="0" applyProtection="0"/>
    <xf numFmtId="0" fontId="37" fillId="0" borderId="0">
      <alignment/>
      <protection/>
    </xf>
    <xf numFmtId="0" fontId="37" fillId="0" borderId="0">
      <alignment/>
      <protection/>
    </xf>
    <xf numFmtId="0" fontId="0" fillId="0" borderId="0" applyNumberFormat="0" applyFont="0" applyFill="0" applyBorder="0" applyAlignment="0" applyProtection="0"/>
    <xf numFmtId="0" fontId="37" fillId="0" borderId="0">
      <alignment/>
      <protection/>
    </xf>
    <xf numFmtId="0" fontId="37" fillId="0" borderId="0">
      <alignment/>
      <protection/>
    </xf>
    <xf numFmtId="0" fontId="37" fillId="0" borderId="0">
      <alignment/>
      <protection/>
    </xf>
    <xf numFmtId="0" fontId="0" fillId="0" borderId="0" applyNumberFormat="0" applyFont="0" applyFill="0" applyBorder="0" applyAlignment="0" applyProtection="0"/>
    <xf numFmtId="0" fontId="37" fillId="0" borderId="0">
      <alignment/>
      <protection/>
    </xf>
    <xf numFmtId="0" fontId="37" fillId="0" borderId="0">
      <alignment/>
      <protection/>
    </xf>
    <xf numFmtId="0" fontId="0" fillId="0" borderId="0" applyNumberFormat="0" applyFont="0" applyFill="0" applyBorder="0" applyAlignment="0" applyProtection="0"/>
    <xf numFmtId="0" fontId="37" fillId="0" borderId="0">
      <alignment/>
      <protection/>
    </xf>
    <xf numFmtId="0" fontId="37" fillId="0" borderId="0">
      <alignment/>
      <protection/>
    </xf>
    <xf numFmtId="0" fontId="0" fillId="0" borderId="0" applyNumberFormat="0" applyFont="0" applyFill="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pplyProtection="0">
      <alignment/>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43" fontId="0" fillId="0" borderId="0" applyProtection="0">
      <alignment vertical="center"/>
    </xf>
    <xf numFmtId="0" fontId="37" fillId="0" borderId="0">
      <alignment/>
      <protection/>
    </xf>
    <xf numFmtId="0" fontId="37" fillId="0" borderId="0">
      <alignment/>
      <protection/>
    </xf>
    <xf numFmtId="43" fontId="0" fillId="0" borderId="0" applyProtection="0">
      <alignment vertical="center"/>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vertical="center"/>
      <protection/>
    </xf>
    <xf numFmtId="0" fontId="37" fillId="0" borderId="0">
      <alignment/>
      <protection/>
    </xf>
    <xf numFmtId="0" fontId="37" fillId="0" borderId="0">
      <alignment vertical="center"/>
      <protection/>
    </xf>
    <xf numFmtId="0" fontId="37" fillId="0" borderId="0">
      <alignment/>
      <protection/>
    </xf>
    <xf numFmtId="0" fontId="37"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pplyProtection="0">
      <alignment/>
    </xf>
    <xf numFmtId="0" fontId="76" fillId="10" borderId="0" applyProtection="0">
      <alignment vertical="center"/>
    </xf>
    <xf numFmtId="0" fontId="21" fillId="0" borderId="12" applyProtection="0">
      <alignment vertical="center"/>
    </xf>
    <xf numFmtId="0" fontId="67" fillId="9" borderId="6" applyProtection="0">
      <alignment vertical="center"/>
    </xf>
    <xf numFmtId="0" fontId="71" fillId="0" borderId="0" applyProtection="0">
      <alignment vertical="center"/>
    </xf>
    <xf numFmtId="0" fontId="66" fillId="0" borderId="7" applyProtection="0">
      <alignment vertical="center"/>
    </xf>
    <xf numFmtId="0" fontId="0" fillId="0" borderId="0" applyNumberFormat="0" applyFont="0" applyFill="0" applyBorder="0" applyAlignment="0" applyProtection="0"/>
    <xf numFmtId="43" fontId="0" fillId="0" borderId="0" applyProtection="0">
      <alignment vertical="center"/>
    </xf>
    <xf numFmtId="0" fontId="42" fillId="0" borderId="0" applyProtection="0">
      <alignment/>
    </xf>
    <xf numFmtId="43" fontId="0" fillId="0" borderId="0" applyProtection="0">
      <alignment vertical="center"/>
    </xf>
    <xf numFmtId="0" fontId="0" fillId="0" borderId="0" applyProtection="0">
      <alignment vertical="center"/>
    </xf>
    <xf numFmtId="0" fontId="37" fillId="0" borderId="0" applyProtection="0">
      <alignment vertical="center"/>
    </xf>
    <xf numFmtId="43" fontId="0" fillId="0" borderId="0" applyProtection="0">
      <alignment vertical="center"/>
    </xf>
    <xf numFmtId="43" fontId="0" fillId="0" borderId="0" applyProtection="0">
      <alignment vertical="center"/>
    </xf>
    <xf numFmtId="0" fontId="37" fillId="0" borderId="0">
      <alignment/>
      <protection/>
    </xf>
    <xf numFmtId="0" fontId="37" fillId="0" borderId="0">
      <alignment/>
      <protection/>
    </xf>
    <xf numFmtId="41" fontId="0" fillId="0" borderId="0" applyProtection="0">
      <alignment vertical="center"/>
    </xf>
    <xf numFmtId="41" fontId="0" fillId="0" borderId="0" applyProtection="0">
      <alignment vertical="center"/>
    </xf>
    <xf numFmtId="41" fontId="0" fillId="0" borderId="0" applyProtection="0">
      <alignment vertical="center"/>
    </xf>
    <xf numFmtId="0" fontId="42" fillId="0" borderId="0" applyProtection="0">
      <alignment/>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pplyProtection="0">
      <alignment vertical="center"/>
    </xf>
    <xf numFmtId="0" fontId="37" fillId="0" borderId="0" applyProtection="0">
      <alignment vertical="center"/>
    </xf>
    <xf numFmtId="0" fontId="37" fillId="0" borderId="0">
      <alignment/>
      <protection/>
    </xf>
    <xf numFmtId="0" fontId="37" fillId="0" borderId="0">
      <alignment/>
      <protection/>
    </xf>
    <xf numFmtId="0" fontId="37" fillId="0" borderId="0">
      <alignment/>
      <protection/>
    </xf>
    <xf numFmtId="0" fontId="37" fillId="0" borderId="0" applyProtection="0">
      <alignment vertical="center"/>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42" fillId="0" borderId="0" applyProtection="0">
      <alignment/>
    </xf>
    <xf numFmtId="0" fontId="42" fillId="0" borderId="0" applyProtection="0">
      <alignment/>
    </xf>
    <xf numFmtId="0" fontId="42" fillId="0" borderId="0" applyProtection="0">
      <alignment/>
    </xf>
    <xf numFmtId="0" fontId="37"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37" fillId="0" borderId="0">
      <alignment/>
      <protection/>
    </xf>
    <xf numFmtId="0" fontId="37" fillId="0" borderId="0">
      <alignment/>
      <protection/>
    </xf>
  </cellStyleXfs>
  <cellXfs count="584">
    <xf numFmtId="0" fontId="0" fillId="0" borderId="0" xfId="0" applyAlignment="1">
      <alignment vertical="center"/>
    </xf>
    <xf numFmtId="0" fontId="2" fillId="0" borderId="0" xfId="174" applyFont="1" applyFill="1" applyBorder="1" applyAlignment="1">
      <alignment vertical="center"/>
    </xf>
    <xf numFmtId="0" fontId="3" fillId="0" borderId="0" xfId="174" applyFont="1" applyFill="1" applyBorder="1" applyAlignment="1">
      <alignment vertical="center"/>
    </xf>
    <xf numFmtId="0" fontId="0" fillId="0" borderId="0" xfId="174" applyFont="1" applyFill="1" applyBorder="1" applyAlignment="1">
      <alignment vertical="center"/>
    </xf>
    <xf numFmtId="0" fontId="4" fillId="0" borderId="0" xfId="137" applyFont="1" applyFill="1" applyBorder="1" applyAlignment="1">
      <alignment horizontal="left" vertical="center"/>
    </xf>
    <xf numFmtId="0" fontId="5" fillId="0" borderId="0" xfId="174" applyFont="1" applyFill="1" applyBorder="1" applyAlignment="1">
      <alignment horizontal="center" vertical="center" wrapText="1"/>
    </xf>
    <xf numFmtId="0" fontId="6" fillId="0" borderId="0" xfId="174" applyFont="1" applyFill="1" applyBorder="1" applyAlignment="1">
      <alignment horizontal="right" vertical="center" wrapText="1"/>
    </xf>
    <xf numFmtId="0" fontId="6" fillId="0" borderId="0" xfId="174" applyFont="1" applyFill="1" applyBorder="1" applyAlignment="1">
      <alignment horizontal="center" vertical="center" wrapText="1"/>
    </xf>
    <xf numFmtId="0" fontId="7" fillId="0" borderId="13" xfId="174" applyFont="1" applyFill="1" applyBorder="1" applyAlignment="1">
      <alignment horizontal="center" vertical="center" wrapText="1"/>
    </xf>
    <xf numFmtId="0" fontId="8" fillId="0" borderId="13" xfId="174" applyFont="1" applyFill="1" applyBorder="1" applyAlignment="1">
      <alignment horizontal="center" vertical="center" wrapText="1"/>
    </xf>
    <xf numFmtId="0" fontId="8" fillId="0" borderId="13" xfId="174" applyFont="1" applyFill="1" applyBorder="1" applyAlignment="1">
      <alignment horizontal="left" vertical="center" wrapText="1"/>
    </xf>
    <xf numFmtId="0" fontId="8" fillId="0" borderId="13" xfId="174" applyFont="1" applyFill="1" applyBorder="1" applyAlignment="1">
      <alignment vertical="center" wrapText="1"/>
    </xf>
    <xf numFmtId="176" fontId="8" fillId="0" borderId="13" xfId="174" applyNumberFormat="1" applyFont="1" applyFill="1" applyBorder="1" applyAlignment="1">
      <alignment vertical="center" wrapText="1"/>
    </xf>
    <xf numFmtId="0" fontId="6" fillId="0" borderId="0" xfId="174" applyFont="1" applyFill="1" applyBorder="1" applyAlignment="1">
      <alignment vertical="center" wrapText="1"/>
    </xf>
    <xf numFmtId="0" fontId="2" fillId="0" borderId="0" xfId="148" applyFont="1" applyFill="1" applyBorder="1" applyAlignment="1">
      <alignment vertical="center"/>
    </xf>
    <xf numFmtId="0" fontId="3" fillId="0" borderId="0" xfId="148" applyFont="1" applyFill="1" applyBorder="1" applyAlignment="1">
      <alignment vertical="center"/>
    </xf>
    <xf numFmtId="0" fontId="0" fillId="0" borderId="0" xfId="148" applyFont="1" applyFill="1" applyBorder="1" applyAlignment="1">
      <alignment vertical="center"/>
    </xf>
    <xf numFmtId="0" fontId="9" fillId="0" borderId="0" xfId="148" applyFont="1" applyFill="1" applyBorder="1" applyAlignment="1">
      <alignment horizontal="left" vertical="center" wrapText="1"/>
    </xf>
    <xf numFmtId="0" fontId="10" fillId="0" borderId="0" xfId="148" applyFont="1" applyFill="1" applyBorder="1" applyAlignment="1">
      <alignment horizontal="left" vertical="center" wrapText="1"/>
    </xf>
    <xf numFmtId="0" fontId="5" fillId="0" borderId="0" xfId="148" applyFont="1" applyFill="1" applyBorder="1" applyAlignment="1">
      <alignment horizontal="center" vertical="center" wrapText="1"/>
    </xf>
    <xf numFmtId="0" fontId="6" fillId="0" borderId="0" xfId="148" applyFont="1" applyFill="1" applyBorder="1" applyAlignment="1">
      <alignment horizontal="center" vertical="center" wrapText="1"/>
    </xf>
    <xf numFmtId="0" fontId="11" fillId="0" borderId="13" xfId="148" applyFont="1" applyFill="1" applyBorder="1" applyAlignment="1">
      <alignment horizontal="center" vertical="center" wrapText="1"/>
    </xf>
    <xf numFmtId="0" fontId="12" fillId="0" borderId="13" xfId="148" applyFont="1" applyFill="1" applyBorder="1" applyAlignment="1">
      <alignment vertical="center" wrapText="1"/>
    </xf>
    <xf numFmtId="0" fontId="12" fillId="0" borderId="13" xfId="148" applyFont="1" applyFill="1" applyBorder="1" applyAlignment="1">
      <alignment horizontal="center" vertical="center" wrapText="1"/>
    </xf>
    <xf numFmtId="177" fontId="13" fillId="0" borderId="13" xfId="0" applyNumberFormat="1" applyFont="1" applyFill="1" applyBorder="1" applyAlignment="1">
      <alignment horizontal="center" vertical="center" wrapText="1"/>
    </xf>
    <xf numFmtId="0" fontId="12" fillId="0" borderId="0" xfId="148" applyFont="1" applyFill="1" applyBorder="1" applyAlignment="1">
      <alignment vertical="center" wrapText="1"/>
    </xf>
    <xf numFmtId="0" fontId="2" fillId="0" borderId="0" xfId="175" applyFont="1" applyFill="1" applyBorder="1" applyAlignment="1">
      <alignment vertical="center"/>
    </xf>
    <xf numFmtId="0" fontId="3" fillId="0" borderId="0" xfId="175" applyFont="1" applyFill="1" applyBorder="1" applyAlignment="1">
      <alignment vertical="center"/>
    </xf>
    <xf numFmtId="0" fontId="0" fillId="0" borderId="0" xfId="175" applyFont="1" applyFill="1" applyBorder="1" applyAlignment="1">
      <alignment vertical="center"/>
    </xf>
    <xf numFmtId="0" fontId="9" fillId="0" borderId="0" xfId="175" applyFont="1" applyFill="1" applyBorder="1" applyAlignment="1">
      <alignment horizontal="left" vertical="center" wrapText="1"/>
    </xf>
    <xf numFmtId="0" fontId="14" fillId="0" borderId="0" xfId="175" applyFont="1" applyFill="1" applyBorder="1" applyAlignment="1">
      <alignment horizontal="center" vertical="center" wrapText="1"/>
    </xf>
    <xf numFmtId="0" fontId="6" fillId="0" borderId="0" xfId="175" applyFont="1" applyFill="1" applyBorder="1" applyAlignment="1">
      <alignment horizontal="center" vertical="center" wrapText="1"/>
    </xf>
    <xf numFmtId="0" fontId="7" fillId="0" borderId="13" xfId="175" applyFont="1" applyFill="1" applyBorder="1" applyAlignment="1">
      <alignment horizontal="center" vertical="center" wrapText="1"/>
    </xf>
    <xf numFmtId="0" fontId="8" fillId="0" borderId="13" xfId="175" applyFont="1" applyFill="1" applyBorder="1" applyAlignment="1">
      <alignment horizontal="left" vertical="center" wrapText="1"/>
    </xf>
    <xf numFmtId="0" fontId="8" fillId="0" borderId="13" xfId="175" applyFont="1" applyFill="1" applyBorder="1" applyAlignment="1">
      <alignment horizontal="center" vertical="center" wrapText="1"/>
    </xf>
    <xf numFmtId="178" fontId="8" fillId="0" borderId="13" xfId="175" applyNumberFormat="1" applyFont="1" applyFill="1" applyBorder="1" applyAlignment="1">
      <alignment horizontal="center" vertical="center" wrapText="1"/>
    </xf>
    <xf numFmtId="177" fontId="8" fillId="0" borderId="13" xfId="175" applyNumberFormat="1" applyFont="1" applyFill="1" applyBorder="1" applyAlignment="1">
      <alignment horizontal="center" vertical="center" wrapText="1"/>
    </xf>
    <xf numFmtId="176" fontId="8" fillId="0" borderId="13" xfId="175" applyNumberFormat="1" applyFont="1" applyFill="1" applyBorder="1" applyAlignment="1">
      <alignment horizontal="right" vertical="center" wrapText="1"/>
    </xf>
    <xf numFmtId="0" fontId="6" fillId="0" borderId="0" xfId="175" applyFont="1" applyFill="1" applyBorder="1" applyAlignment="1">
      <alignment vertical="center" wrapText="1"/>
    </xf>
    <xf numFmtId="0" fontId="0" fillId="0" borderId="0" xfId="175" applyFont="1" applyFill="1" applyBorder="1" applyAlignment="1">
      <alignment horizontal="center" vertical="center"/>
    </xf>
    <xf numFmtId="0" fontId="9" fillId="0" borderId="0" xfId="175" applyFont="1" applyFill="1" applyBorder="1" applyAlignment="1">
      <alignment vertical="center" wrapText="1"/>
    </xf>
    <xf numFmtId="0" fontId="2" fillId="0" borderId="0" xfId="175" applyFont="1" applyFill="1" applyBorder="1" applyAlignment="1">
      <alignment horizontal="center" vertical="center"/>
    </xf>
    <xf numFmtId="0" fontId="5" fillId="0" borderId="0" xfId="175" applyFont="1" applyFill="1" applyBorder="1" applyAlignment="1">
      <alignment horizontal="center" vertical="center" wrapText="1"/>
    </xf>
    <xf numFmtId="0" fontId="8" fillId="0" borderId="13" xfId="175" applyFont="1" applyFill="1" applyBorder="1" applyAlignment="1">
      <alignment vertical="center" wrapText="1"/>
    </xf>
    <xf numFmtId="4" fontId="8" fillId="0" borderId="13" xfId="175" applyNumberFormat="1" applyFont="1" applyFill="1" applyBorder="1" applyAlignment="1">
      <alignment horizontal="center" vertical="center" wrapText="1"/>
    </xf>
    <xf numFmtId="176" fontId="8" fillId="0" borderId="13" xfId="175" applyNumberFormat="1" applyFont="1" applyFill="1" applyBorder="1" applyAlignment="1">
      <alignment horizontal="center" vertical="center" wrapText="1"/>
    </xf>
    <xf numFmtId="0" fontId="15" fillId="0" borderId="0" xfId="175" applyFont="1" applyFill="1" applyBorder="1" applyAlignment="1">
      <alignment vertical="center"/>
    </xf>
    <xf numFmtId="0" fontId="15" fillId="0" borderId="0" xfId="175" applyFont="1" applyFill="1" applyBorder="1" applyAlignment="1">
      <alignment horizontal="center" vertical="center"/>
    </xf>
    <xf numFmtId="0" fontId="2" fillId="0" borderId="0" xfId="175" applyNumberFormat="1" applyFont="1" applyFill="1" applyBorder="1" applyAlignment="1">
      <alignment vertical="center"/>
    </xf>
    <xf numFmtId="0" fontId="3" fillId="0" borderId="0" xfId="175" applyNumberFormat="1" applyFont="1" applyFill="1" applyBorder="1" applyAlignment="1">
      <alignment vertical="center"/>
    </xf>
    <xf numFmtId="0" fontId="0" fillId="0" borderId="0" xfId="175" applyNumberFormat="1" applyFont="1" applyFill="1" applyBorder="1" applyAlignment="1">
      <alignment vertical="center"/>
    </xf>
    <xf numFmtId="0" fontId="4" fillId="0" borderId="0" xfId="137" applyNumberFormat="1" applyFont="1" applyFill="1" applyBorder="1" applyAlignment="1">
      <alignment horizontal="left" vertical="center"/>
    </xf>
    <xf numFmtId="0" fontId="2" fillId="0" borderId="0" xfId="175" applyNumberFormat="1" applyFont="1" applyFill="1" applyBorder="1" applyAlignment="1">
      <alignment vertical="center"/>
    </xf>
    <xf numFmtId="0" fontId="14" fillId="0" borderId="0" xfId="175" applyNumberFormat="1" applyFont="1" applyFill="1" applyBorder="1" applyAlignment="1">
      <alignment horizontal="center" vertical="center" wrapText="1"/>
    </xf>
    <xf numFmtId="0" fontId="6" fillId="0" borderId="0" xfId="175" applyNumberFormat="1" applyFont="1" applyFill="1" applyBorder="1" applyAlignment="1">
      <alignment vertical="center" wrapText="1"/>
    </xf>
    <xf numFmtId="0" fontId="0" fillId="0" borderId="0" xfId="175" applyNumberFormat="1" applyFont="1" applyFill="1" applyBorder="1" applyAlignment="1">
      <alignment vertical="center"/>
    </xf>
    <xf numFmtId="0" fontId="6" fillId="0" borderId="0" xfId="175" applyNumberFormat="1" applyFont="1" applyFill="1" applyBorder="1" applyAlignment="1">
      <alignment horizontal="center" vertical="center" wrapText="1"/>
    </xf>
    <xf numFmtId="0" fontId="16" fillId="0" borderId="13" xfId="175" applyNumberFormat="1" applyFont="1" applyFill="1" applyBorder="1" applyAlignment="1">
      <alignment horizontal="center" vertical="center" wrapText="1"/>
    </xf>
    <xf numFmtId="0" fontId="16" fillId="0" borderId="13" xfId="175" applyNumberFormat="1" applyFont="1" applyFill="1" applyBorder="1" applyAlignment="1">
      <alignment vertical="center" wrapText="1"/>
    </xf>
    <xf numFmtId="0" fontId="17" fillId="0" borderId="13" xfId="175" applyNumberFormat="1" applyFont="1" applyFill="1" applyBorder="1" applyAlignment="1">
      <alignment horizontal="center" vertical="center"/>
    </xf>
    <xf numFmtId="177" fontId="18" fillId="0" borderId="13" xfId="30" applyNumberFormat="1" applyFont="1" applyFill="1" applyBorder="1" applyAlignment="1">
      <alignment horizontal="center" vertical="center" wrapText="1"/>
      <protection/>
    </xf>
    <xf numFmtId="177" fontId="19" fillId="0" borderId="13" xfId="0" applyNumberFormat="1" applyFont="1" applyFill="1" applyBorder="1" applyAlignment="1">
      <alignment horizontal="center" vertical="center" wrapText="1"/>
    </xf>
    <xf numFmtId="0" fontId="6" fillId="0" borderId="14" xfId="175" applyNumberFormat="1" applyFont="1" applyFill="1" applyBorder="1" applyAlignment="1">
      <alignment vertical="center" wrapText="1"/>
    </xf>
    <xf numFmtId="0" fontId="0" fillId="0" borderId="0" xfId="167" applyNumberFormat="1" applyFont="1" applyFill="1" applyBorder="1" applyAlignment="1">
      <alignment/>
    </xf>
    <xf numFmtId="0" fontId="0" fillId="0" borderId="0" xfId="167" applyNumberFormat="1" applyFont="1" applyFill="1" applyBorder="1" applyAlignment="1">
      <alignment vertical="center"/>
    </xf>
    <xf numFmtId="0" fontId="4" fillId="3" borderId="0" xfId="137" applyNumberFormat="1" applyFont="1" applyFill="1" applyBorder="1" applyAlignment="1">
      <alignment horizontal="left" vertical="center"/>
    </xf>
    <xf numFmtId="0" fontId="20" fillId="0" borderId="0" xfId="167" applyNumberFormat="1" applyFont="1" applyFill="1" applyBorder="1" applyAlignment="1">
      <alignment horizontal="center" wrapText="1"/>
    </xf>
    <xf numFmtId="0" fontId="20" fillId="0" borderId="0" xfId="167" applyNumberFormat="1" applyFont="1" applyFill="1" applyBorder="1" applyAlignment="1">
      <alignment horizontal="center"/>
    </xf>
    <xf numFmtId="0" fontId="0" fillId="0" borderId="0" xfId="167" applyNumberFormat="1" applyFont="1" applyFill="1" applyBorder="1" applyAlignment="1">
      <alignment vertical="center" wrapText="1"/>
    </xf>
    <xf numFmtId="0" fontId="0" fillId="0" borderId="0" xfId="167" applyNumberFormat="1" applyFont="1" applyFill="1" applyBorder="1" applyAlignment="1">
      <alignment horizontal="center" vertical="center" wrapText="1"/>
    </xf>
    <xf numFmtId="0" fontId="0" fillId="0" borderId="13" xfId="167" applyNumberFormat="1" applyFont="1" applyFill="1" applyBorder="1" applyAlignment="1">
      <alignment horizontal="center" vertical="center"/>
    </xf>
    <xf numFmtId="0" fontId="0" fillId="0" borderId="13" xfId="167" applyNumberFormat="1" applyFont="1" applyFill="1" applyBorder="1" applyAlignment="1">
      <alignment vertical="center"/>
    </xf>
    <xf numFmtId="179" fontId="0" fillId="0" borderId="13" xfId="167" applyNumberFormat="1" applyFont="1" applyFill="1" applyBorder="1" applyAlignment="1">
      <alignment vertical="center"/>
    </xf>
    <xf numFmtId="0" fontId="20" fillId="0" borderId="0" xfId="167" applyNumberFormat="1" applyFont="1" applyFill="1" applyBorder="1" applyAlignment="1">
      <alignment horizontal="center" vertical="center" wrapText="1"/>
    </xf>
    <xf numFmtId="0" fontId="20" fillId="0" borderId="0" xfId="167" applyNumberFormat="1" applyFont="1" applyFill="1" applyBorder="1" applyAlignment="1">
      <alignment horizontal="center" vertical="center"/>
    </xf>
    <xf numFmtId="0" fontId="21" fillId="0" borderId="13" xfId="167" applyNumberFormat="1" applyFont="1" applyFill="1" applyBorder="1" applyAlignment="1">
      <alignment vertical="center"/>
    </xf>
    <xf numFmtId="179" fontId="21" fillId="0" borderId="13" xfId="167" applyNumberFormat="1" applyFont="1" applyFill="1" applyBorder="1" applyAlignment="1">
      <alignment vertical="center"/>
    </xf>
    <xf numFmtId="0" fontId="21" fillId="0" borderId="13" xfId="167" applyNumberFormat="1" applyFont="1" applyFill="1" applyBorder="1" applyAlignment="1">
      <alignment horizontal="center" vertical="center"/>
    </xf>
    <xf numFmtId="0" fontId="0" fillId="0" borderId="0" xfId="112" applyNumberFormat="1" applyFont="1" applyFill="1" applyBorder="1" applyAlignment="1">
      <alignment/>
    </xf>
    <xf numFmtId="0" fontId="0" fillId="0" borderId="15" xfId="167" applyNumberFormat="1" applyFont="1" applyFill="1" applyBorder="1" applyAlignment="1">
      <alignment horizontal="center" vertical="center"/>
    </xf>
    <xf numFmtId="0" fontId="0" fillId="0" borderId="15" xfId="167" applyNumberFormat="1" applyFont="1" applyFill="1" applyBorder="1" applyAlignment="1">
      <alignment vertical="center"/>
    </xf>
    <xf numFmtId="0" fontId="21" fillId="0" borderId="13" xfId="167" applyNumberFormat="1" applyFont="1" applyFill="1" applyBorder="1" applyAlignment="1">
      <alignment horizontal="left" vertical="center"/>
    </xf>
    <xf numFmtId="179" fontId="21" fillId="0" borderId="15" xfId="167" applyNumberFormat="1" applyFont="1" applyFill="1" applyBorder="1" applyAlignment="1">
      <alignment vertical="center"/>
    </xf>
    <xf numFmtId="0" fontId="22" fillId="0" borderId="0" xfId="112" applyNumberFormat="1" applyFont="1" applyFill="1" applyBorder="1" applyAlignment="1">
      <alignment/>
    </xf>
    <xf numFmtId="180" fontId="0" fillId="0" borderId="0" xfId="112" applyNumberFormat="1" applyFont="1" applyFill="1" applyBorder="1" applyAlignment="1">
      <alignment horizontal="center" vertical="center"/>
    </xf>
    <xf numFmtId="181" fontId="0" fillId="0" borderId="0" xfId="112" applyNumberFormat="1" applyFont="1" applyFill="1" applyBorder="1" applyAlignment="1">
      <alignment/>
    </xf>
    <xf numFmtId="180" fontId="0" fillId="0" borderId="0" xfId="112" applyNumberFormat="1" applyFont="1" applyFill="1" applyBorder="1" applyAlignment="1">
      <alignment horizontal="center"/>
    </xf>
    <xf numFmtId="0" fontId="4" fillId="0" borderId="0" xfId="137" applyNumberFormat="1" applyFont="1" applyFill="1" applyBorder="1" applyAlignment="1">
      <alignment horizontal="center" vertical="center"/>
    </xf>
    <xf numFmtId="0" fontId="23" fillId="0" borderId="0" xfId="137" applyNumberFormat="1" applyFont="1" applyFill="1" applyBorder="1" applyAlignment="1">
      <alignment horizontal="center" vertical="center"/>
    </xf>
    <xf numFmtId="0" fontId="0" fillId="0" borderId="0" xfId="112" applyNumberFormat="1" applyFont="1" applyFill="1" applyBorder="1" applyAlignment="1">
      <alignment vertical="center"/>
    </xf>
    <xf numFmtId="180" fontId="24" fillId="0" borderId="0" xfId="112" applyNumberFormat="1" applyFont="1" applyFill="1" applyBorder="1" applyAlignment="1">
      <alignment horizontal="center" vertical="center"/>
    </xf>
    <xf numFmtId="181" fontId="22" fillId="0" borderId="0" xfId="112" applyNumberFormat="1" applyFont="1" applyFill="1" applyBorder="1" applyAlignment="1">
      <alignment/>
    </xf>
    <xf numFmtId="0" fontId="25" fillId="0" borderId="0" xfId="112" applyNumberFormat="1" applyFont="1" applyFill="1" applyBorder="1" applyAlignment="1">
      <alignment horizontal="center" vertical="center"/>
    </xf>
    <xf numFmtId="0" fontId="26" fillId="0" borderId="13" xfId="159" applyNumberFormat="1" applyFont="1" applyFill="1" applyBorder="1" applyAlignment="1">
      <alignment horizontal="center" vertical="center"/>
    </xf>
    <xf numFmtId="180" fontId="26" fillId="0" borderId="13" xfId="159" applyNumberFormat="1" applyFont="1" applyFill="1" applyBorder="1" applyAlignment="1">
      <alignment horizontal="center" vertical="center"/>
    </xf>
    <xf numFmtId="179" fontId="27" fillId="0" borderId="13" xfId="0" applyNumberFormat="1" applyFont="1" applyFill="1" applyBorder="1" applyAlignment="1">
      <alignment horizontal="center" vertical="center"/>
    </xf>
    <xf numFmtId="0" fontId="26" fillId="0" borderId="13" xfId="112" applyNumberFormat="1" applyFont="1" applyFill="1" applyBorder="1" applyAlignment="1">
      <alignment vertical="center"/>
    </xf>
    <xf numFmtId="180" fontId="28" fillId="0" borderId="13" xfId="0" applyNumberFormat="1" applyFont="1" applyFill="1" applyBorder="1" applyAlignment="1">
      <alignment horizontal="center" vertical="center"/>
    </xf>
    <xf numFmtId="181" fontId="26" fillId="0" borderId="13" xfId="112" applyNumberFormat="1" applyFont="1" applyFill="1" applyBorder="1" applyAlignment="1">
      <alignment vertical="center"/>
    </xf>
    <xf numFmtId="3" fontId="29" fillId="0" borderId="13" xfId="0" applyNumberFormat="1" applyFont="1" applyFill="1" applyBorder="1" applyAlignment="1">
      <alignment vertical="center"/>
    </xf>
    <xf numFmtId="0" fontId="30" fillId="0" borderId="13" xfId="176" applyNumberFormat="1" applyFont="1" applyFill="1" applyBorder="1" applyAlignment="1">
      <alignment horizontal="center" vertical="center" wrapText="1"/>
    </xf>
    <xf numFmtId="3" fontId="29" fillId="0" borderId="13" xfId="0" applyNumberFormat="1" applyFont="1" applyFill="1" applyBorder="1" applyAlignment="1">
      <alignment wrapText="1"/>
    </xf>
    <xf numFmtId="179" fontId="29" fillId="0" borderId="13" xfId="0" applyNumberFormat="1" applyFont="1" applyFill="1" applyBorder="1" applyAlignment="1">
      <alignment horizontal="center" vertical="center"/>
    </xf>
    <xf numFmtId="179" fontId="22" fillId="0" borderId="0" xfId="112" applyNumberFormat="1" applyFont="1" applyFill="1" applyBorder="1" applyAlignment="1">
      <alignment/>
    </xf>
    <xf numFmtId="3" fontId="29" fillId="0" borderId="13" xfId="0" applyNumberFormat="1" applyFont="1" applyFill="1" applyBorder="1" applyAlignment="1">
      <alignment horizontal="left" wrapText="1"/>
    </xf>
    <xf numFmtId="0" fontId="25" fillId="0" borderId="13" xfId="112" applyNumberFormat="1" applyFont="1" applyFill="1" applyBorder="1" applyAlignment="1">
      <alignment vertical="center"/>
    </xf>
    <xf numFmtId="0" fontId="31" fillId="0" borderId="13" xfId="112" applyNumberFormat="1" applyFont="1" applyFill="1" applyBorder="1" applyAlignment="1">
      <alignment vertical="center"/>
    </xf>
    <xf numFmtId="0" fontId="31" fillId="0" borderId="16" xfId="112" applyNumberFormat="1" applyFont="1" applyFill="1" applyBorder="1" applyAlignment="1">
      <alignment vertical="center"/>
    </xf>
    <xf numFmtId="0" fontId="25" fillId="0" borderId="16" xfId="112" applyNumberFormat="1" applyFont="1" applyFill="1" applyBorder="1" applyAlignment="1">
      <alignment/>
    </xf>
    <xf numFmtId="0" fontId="25" fillId="0" borderId="13" xfId="112" applyNumberFormat="1" applyFont="1" applyFill="1" applyBorder="1" applyAlignment="1">
      <alignment/>
    </xf>
    <xf numFmtId="0" fontId="31" fillId="0" borderId="13" xfId="112" applyNumberFormat="1" applyFont="1" applyFill="1" applyBorder="1" applyAlignment="1">
      <alignment/>
    </xf>
    <xf numFmtId="3" fontId="29" fillId="0" borderId="13" xfId="0" applyNumberFormat="1" applyFont="1" applyFill="1" applyBorder="1" applyAlignment="1">
      <alignment horizontal="left" vertical="center" wrapText="1"/>
    </xf>
    <xf numFmtId="179" fontId="32" fillId="0" borderId="13" xfId="0" applyNumberFormat="1" applyFont="1" applyFill="1" applyBorder="1" applyAlignment="1">
      <alignment horizontal="center" vertical="center"/>
    </xf>
    <xf numFmtId="0" fontId="26" fillId="0" borderId="13" xfId="0" applyNumberFormat="1" applyFont="1" applyFill="1" applyBorder="1" applyAlignment="1">
      <alignment horizontal="left" vertical="center"/>
    </xf>
    <xf numFmtId="180" fontId="22" fillId="0" borderId="0" xfId="112" applyNumberFormat="1" applyFont="1" applyFill="1" applyBorder="1" applyAlignment="1">
      <alignment/>
    </xf>
    <xf numFmtId="0" fontId="0" fillId="0" borderId="0" xfId="163" applyNumberFormat="1" applyFont="1" applyFill="1" applyBorder="1" applyAlignment="1">
      <alignment horizontal="left" vertical="center" wrapText="1"/>
    </xf>
    <xf numFmtId="0" fontId="0" fillId="0" borderId="0" xfId="163" applyNumberFormat="1" applyFont="1" applyFill="1" applyBorder="1" applyAlignment="1">
      <alignment horizontal="center" vertical="center" wrapText="1"/>
    </xf>
    <xf numFmtId="0" fontId="22" fillId="0" borderId="0" xfId="0" applyNumberFormat="1" applyFont="1" applyFill="1" applyBorder="1" applyAlignment="1">
      <alignment vertical="center"/>
    </xf>
    <xf numFmtId="180" fontId="22" fillId="0" borderId="0" xfId="0" applyNumberFormat="1" applyFont="1" applyFill="1" applyBorder="1" applyAlignment="1">
      <alignment horizontal="center"/>
    </xf>
    <xf numFmtId="181" fontId="22" fillId="0" borderId="0" xfId="0" applyNumberFormat="1" applyFont="1" applyFill="1" applyBorder="1" applyAlignment="1">
      <alignment vertical="center"/>
    </xf>
    <xf numFmtId="180" fontId="29" fillId="0" borderId="0" xfId="0" applyNumberFormat="1" applyFont="1" applyFill="1" applyBorder="1" applyAlignment="1">
      <alignment horizontal="center"/>
    </xf>
    <xf numFmtId="0" fontId="22" fillId="0" borderId="0" xfId="0" applyNumberFormat="1" applyFont="1" applyFill="1" applyBorder="1" applyAlignment="1">
      <alignment/>
    </xf>
    <xf numFmtId="0" fontId="0" fillId="0" borderId="17" xfId="137" applyNumberFormat="1" applyFont="1" applyFill="1" applyBorder="1" applyAlignment="1">
      <alignment horizontal="center" vertical="center"/>
    </xf>
    <xf numFmtId="179" fontId="29" fillId="0" borderId="0" xfId="0" applyNumberFormat="1" applyFont="1" applyFill="1" applyBorder="1" applyAlignment="1" applyProtection="1">
      <alignment horizontal="center" vertical="center"/>
      <protection locked="0"/>
    </xf>
    <xf numFmtId="0" fontId="26" fillId="0" borderId="13" xfId="0" applyNumberFormat="1" applyFont="1" applyFill="1" applyBorder="1" applyAlignment="1">
      <alignment horizontal="center" vertical="center"/>
    </xf>
    <xf numFmtId="180" fontId="26" fillId="0" borderId="13" xfId="0" applyNumberFormat="1" applyFont="1" applyFill="1" applyBorder="1" applyAlignment="1">
      <alignment horizontal="center" vertical="center"/>
    </xf>
    <xf numFmtId="3" fontId="33" fillId="0" borderId="13" xfId="0" applyNumberFormat="1" applyFont="1" applyFill="1" applyBorder="1" applyAlignment="1">
      <alignment vertical="center"/>
    </xf>
    <xf numFmtId="180" fontId="34" fillId="0" borderId="13" xfId="0" applyNumberFormat="1" applyFont="1" applyFill="1" applyBorder="1" applyAlignment="1">
      <alignment horizontal="center" vertical="center"/>
    </xf>
    <xf numFmtId="3" fontId="25" fillId="0" borderId="13" xfId="0" applyNumberFormat="1" applyFont="1" applyFill="1" applyBorder="1" applyAlignment="1">
      <alignment vertical="center" wrapText="1"/>
    </xf>
    <xf numFmtId="0" fontId="88" fillId="0" borderId="13" xfId="0" applyNumberFormat="1" applyFont="1" applyFill="1" applyBorder="1" applyAlignment="1">
      <alignment horizontal="center" vertical="center"/>
    </xf>
    <xf numFmtId="3" fontId="25" fillId="0" borderId="13" xfId="0" applyNumberFormat="1" applyFont="1" applyFill="1" applyBorder="1" applyAlignment="1">
      <alignment vertical="center"/>
    </xf>
    <xf numFmtId="0" fontId="1" fillId="0" borderId="13" xfId="216" applyNumberFormat="1" applyFont="1" applyFill="1" applyBorder="1" applyAlignment="1">
      <alignment horizontal="center" vertical="center"/>
      <protection/>
    </xf>
    <xf numFmtId="3" fontId="29" fillId="0" borderId="13" xfId="0" applyNumberFormat="1" applyFont="1" applyFill="1" applyBorder="1" applyAlignment="1">
      <alignment vertical="center" wrapText="1"/>
    </xf>
    <xf numFmtId="0" fontId="1" fillId="0" borderId="13" xfId="193" applyNumberFormat="1" applyFont="1" applyFill="1" applyBorder="1" applyAlignment="1">
      <alignment horizontal="center" vertical="center"/>
      <protection/>
    </xf>
    <xf numFmtId="0" fontId="1" fillId="0" borderId="13" xfId="197" applyNumberFormat="1" applyFont="1" applyFill="1" applyBorder="1" applyAlignment="1">
      <alignment horizontal="center" vertical="center"/>
      <protection/>
    </xf>
    <xf numFmtId="3" fontId="29" fillId="0" borderId="13" xfId="0" applyNumberFormat="1" applyFont="1" applyFill="1" applyBorder="1" applyAlignment="1">
      <alignment horizontal="left" vertical="center" indent="1"/>
    </xf>
    <xf numFmtId="0" fontId="25" fillId="0" borderId="13" xfId="120" applyNumberFormat="1" applyFont="1" applyFill="1" applyBorder="1" applyAlignment="1">
      <alignment vertical="center"/>
    </xf>
    <xf numFmtId="181" fontId="22" fillId="0" borderId="0" xfId="0" applyNumberFormat="1" applyFont="1" applyFill="1" applyBorder="1" applyAlignment="1">
      <alignment vertical="center" wrapText="1"/>
    </xf>
    <xf numFmtId="0" fontId="0" fillId="0" borderId="17" xfId="137"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181" fontId="26" fillId="0" borderId="13" xfId="0" applyNumberFormat="1" applyFont="1" applyFill="1" applyBorder="1" applyAlignment="1">
      <alignment vertical="center" wrapText="1"/>
    </xf>
    <xf numFmtId="3" fontId="1" fillId="0" borderId="13" xfId="0" applyNumberFormat="1" applyFont="1" applyFill="1" applyBorder="1" applyAlignment="1" applyProtection="1">
      <alignment vertical="center"/>
      <protection/>
    </xf>
    <xf numFmtId="0" fontId="1" fillId="0" borderId="13" xfId="0" applyFont="1" applyFill="1" applyBorder="1" applyAlignment="1">
      <alignment horizontal="center" vertical="center"/>
    </xf>
    <xf numFmtId="0" fontId="88" fillId="0" borderId="13" xfId="0" applyFont="1" applyFill="1" applyBorder="1" applyAlignment="1">
      <alignment horizontal="center" vertical="center"/>
    </xf>
    <xf numFmtId="0" fontId="1" fillId="0" borderId="13" xfId="0" applyFont="1" applyFill="1" applyBorder="1" applyAlignment="1">
      <alignment horizontal="left" vertical="center"/>
    </xf>
    <xf numFmtId="3" fontId="1" fillId="0" borderId="13" xfId="0" applyNumberFormat="1" applyFont="1" applyFill="1" applyBorder="1" applyAlignment="1" applyProtection="1">
      <alignment horizontal="left" vertical="center"/>
      <protection/>
    </xf>
    <xf numFmtId="0" fontId="88" fillId="0" borderId="13" xfId="0" applyFont="1" applyFill="1" applyBorder="1" applyAlignment="1">
      <alignment horizontal="left" vertical="center"/>
    </xf>
    <xf numFmtId="3" fontId="88" fillId="0" borderId="13" xfId="0" applyNumberFormat="1" applyFont="1" applyFill="1" applyBorder="1" applyAlignment="1" applyProtection="1">
      <alignment horizontal="left" vertical="center"/>
      <protection/>
    </xf>
    <xf numFmtId="180" fontId="29" fillId="0" borderId="0" xfId="0" applyNumberFormat="1" applyFont="1" applyFill="1" applyBorder="1" applyAlignment="1">
      <alignment horizontal="right"/>
    </xf>
    <xf numFmtId="0" fontId="22" fillId="0" borderId="0" xfId="0" applyNumberFormat="1" applyFont="1" applyFill="1" applyBorder="1" applyAlignment="1">
      <alignment horizontal="center"/>
    </xf>
    <xf numFmtId="0" fontId="0" fillId="0" borderId="0" xfId="137" applyNumberFormat="1" applyFont="1" applyFill="1" applyBorder="1" applyAlignment="1">
      <alignment horizontal="center" vertical="center"/>
    </xf>
    <xf numFmtId="179" fontId="26" fillId="0" borderId="13" xfId="83" applyNumberFormat="1" applyFont="1" applyFill="1" applyBorder="1" applyAlignment="1">
      <alignment horizontal="center" vertical="center" wrapText="1"/>
    </xf>
    <xf numFmtId="181" fontId="28" fillId="0" borderId="13" xfId="365" applyNumberFormat="1" applyFont="1" applyFill="1" applyBorder="1" applyAlignment="1">
      <alignment horizontal="center" vertical="center"/>
      <protection/>
    </xf>
    <xf numFmtId="182" fontId="35" fillId="0" borderId="13" xfId="0" applyNumberFormat="1" applyFont="1" applyFill="1" applyBorder="1" applyAlignment="1">
      <alignment horizontal="center" vertical="center"/>
    </xf>
    <xf numFmtId="183" fontId="35" fillId="0" borderId="13" xfId="0" applyNumberFormat="1" applyFont="1" applyFill="1" applyBorder="1" applyAlignment="1">
      <alignment horizontal="center" vertical="center"/>
    </xf>
    <xf numFmtId="0" fontId="36" fillId="0" borderId="13" xfId="0" applyNumberFormat="1" applyFont="1" applyFill="1" applyBorder="1" applyAlignment="1">
      <alignment horizontal="left" vertical="center"/>
    </xf>
    <xf numFmtId="182" fontId="37" fillId="0" borderId="13" xfId="0" applyNumberFormat="1" applyFont="1" applyFill="1" applyBorder="1" applyAlignment="1">
      <alignment horizontal="center" vertical="center"/>
    </xf>
    <xf numFmtId="181" fontId="36" fillId="0" borderId="13" xfId="0" applyNumberFormat="1" applyFont="1" applyFill="1" applyBorder="1" applyAlignment="1">
      <alignment vertical="center"/>
    </xf>
    <xf numFmtId="184" fontId="37" fillId="0" borderId="13" xfId="0" applyNumberFormat="1" applyFont="1" applyFill="1" applyBorder="1" applyAlignment="1">
      <alignment horizontal="center" vertical="center"/>
    </xf>
    <xf numFmtId="0" fontId="25" fillId="0" borderId="13" xfId="137" applyNumberFormat="1" applyFont="1" applyFill="1" applyBorder="1" applyAlignment="1">
      <alignment vertical="center"/>
    </xf>
    <xf numFmtId="181" fontId="37" fillId="0" borderId="13" xfId="363" applyNumberFormat="1" applyFont="1" applyFill="1" applyBorder="1" applyAlignment="1">
      <alignment horizontal="center" vertical="center"/>
      <protection/>
    </xf>
    <xf numFmtId="181" fontId="37" fillId="0" borderId="13" xfId="367" applyNumberFormat="1" applyFont="1" applyFill="1" applyBorder="1" applyAlignment="1">
      <alignment horizontal="center" vertical="center"/>
      <protection/>
    </xf>
    <xf numFmtId="0" fontId="25" fillId="0" borderId="13" xfId="137" applyNumberFormat="1" applyFont="1" applyFill="1" applyBorder="1" applyAlignment="1">
      <alignment vertical="center" wrapText="1"/>
    </xf>
    <xf numFmtId="0" fontId="25" fillId="0" borderId="13" xfId="137" applyNumberFormat="1" applyFont="1" applyFill="1" applyBorder="1" applyAlignment="1">
      <alignment horizontal="center" vertical="center" wrapText="1"/>
    </xf>
    <xf numFmtId="181" fontId="38" fillId="0" borderId="13" xfId="363" applyNumberFormat="1" applyFont="1" applyFill="1" applyBorder="1" applyAlignment="1">
      <alignment horizontal="center" vertical="center"/>
      <protection/>
    </xf>
    <xf numFmtId="182" fontId="38" fillId="0" borderId="13" xfId="0" applyNumberFormat="1" applyFont="1" applyFill="1" applyBorder="1" applyAlignment="1">
      <alignment horizontal="center" vertical="center"/>
    </xf>
    <xf numFmtId="0" fontId="22" fillId="0" borderId="13" xfId="0" applyNumberFormat="1" applyFont="1" applyFill="1" applyBorder="1" applyAlignment="1">
      <alignment vertical="center"/>
    </xf>
    <xf numFmtId="180" fontId="22" fillId="0" borderId="13" xfId="0" applyNumberFormat="1" applyFont="1" applyFill="1" applyBorder="1" applyAlignment="1">
      <alignment horizontal="center"/>
    </xf>
    <xf numFmtId="184" fontId="89" fillId="0" borderId="13" xfId="0" applyNumberFormat="1" applyFont="1" applyFill="1" applyBorder="1" applyAlignment="1" applyProtection="1">
      <alignment horizontal="center" vertical="center"/>
      <protection/>
    </xf>
    <xf numFmtId="184" fontId="38" fillId="0" borderId="13" xfId="0" applyNumberFormat="1" applyFont="1" applyFill="1" applyBorder="1" applyAlignment="1">
      <alignment horizontal="center" vertical="center"/>
    </xf>
    <xf numFmtId="181" fontId="37" fillId="0" borderId="13" xfId="0" applyNumberFormat="1" applyFont="1" applyFill="1" applyBorder="1" applyAlignment="1">
      <alignment horizontal="center" vertical="center"/>
    </xf>
    <xf numFmtId="3" fontId="25" fillId="3" borderId="16" xfId="0" applyNumberFormat="1" applyFont="1" applyFill="1" applyBorder="1" applyAlignment="1">
      <alignment vertical="center" wrapText="1"/>
    </xf>
    <xf numFmtId="184" fontId="88" fillId="0" borderId="13" xfId="0" applyNumberFormat="1" applyFont="1" applyFill="1" applyBorder="1" applyAlignment="1" applyProtection="1">
      <alignment horizontal="center" vertical="center"/>
      <protection/>
    </xf>
    <xf numFmtId="181" fontId="38" fillId="0" borderId="13" xfId="367" applyNumberFormat="1" applyFont="1" applyFill="1" applyBorder="1" applyAlignment="1">
      <alignment horizontal="right" vertical="center"/>
      <protection/>
    </xf>
    <xf numFmtId="0" fontId="0" fillId="0" borderId="0" xfId="163" applyNumberFormat="1" applyFont="1" applyFill="1" applyBorder="1" applyAlignment="1">
      <alignment horizontal="left" vertical="center" wrapText="1"/>
    </xf>
    <xf numFmtId="0" fontId="0" fillId="0" borderId="0" xfId="163" applyNumberFormat="1" applyFont="1" applyFill="1" applyBorder="1" applyAlignment="1">
      <alignment horizontal="center" vertical="center" wrapText="1"/>
    </xf>
    <xf numFmtId="0" fontId="0" fillId="0" borderId="0" xfId="163" applyNumberFormat="1" applyFont="1" applyFill="1" applyBorder="1" applyAlignment="1">
      <alignment vertical="center"/>
    </xf>
    <xf numFmtId="0" fontId="0" fillId="0" borderId="0" xfId="163" applyNumberFormat="1" applyFont="1" applyFill="1" applyBorder="1" applyAlignment="1">
      <alignment horizontal="center" vertical="center"/>
    </xf>
    <xf numFmtId="0" fontId="3" fillId="0" borderId="0" xfId="137" applyNumberFormat="1" applyFont="1" applyFill="1" applyBorder="1" applyAlignment="1">
      <alignment horizontal="center" vertical="center" wrapText="1"/>
    </xf>
    <xf numFmtId="0" fontId="1" fillId="0" borderId="0" xfId="137" applyNumberFormat="1" applyFont="1" applyFill="1" applyBorder="1" applyAlignment="1">
      <alignment horizontal="center" vertical="center"/>
    </xf>
    <xf numFmtId="10" fontId="0" fillId="0" borderId="0" xfId="163" applyNumberFormat="1" applyFont="1" applyFill="1" applyBorder="1" applyAlignment="1">
      <alignment vertical="center"/>
    </xf>
    <xf numFmtId="0" fontId="1" fillId="0" borderId="0" xfId="137" applyNumberFormat="1" applyFont="1" applyFill="1" applyBorder="1" applyAlignment="1">
      <alignment horizontal="right" vertical="center"/>
    </xf>
    <xf numFmtId="179" fontId="25" fillId="0" borderId="0" xfId="0" applyNumberFormat="1" applyFont="1" applyFill="1" applyBorder="1" applyAlignment="1" applyProtection="1">
      <alignment horizontal="center" vertical="center"/>
      <protection locked="0"/>
    </xf>
    <xf numFmtId="14" fontId="26" fillId="0" borderId="13" xfId="154" applyNumberFormat="1" applyFont="1" applyFill="1" applyBorder="1" applyAlignment="1" applyProtection="1">
      <alignment horizontal="center" vertical="center"/>
      <protection locked="0"/>
    </xf>
    <xf numFmtId="180" fontId="36" fillId="0" borderId="13" xfId="154" applyNumberFormat="1" applyFont="1" applyFill="1" applyBorder="1" applyAlignment="1" applyProtection="1">
      <alignment horizontal="center" vertical="center" wrapText="1"/>
      <protection locked="0"/>
    </xf>
    <xf numFmtId="0" fontId="90" fillId="0" borderId="13" xfId="449" applyFont="1" applyFill="1" applyBorder="1" applyAlignment="1">
      <alignment horizontal="center" vertical="center" wrapText="1"/>
      <protection/>
    </xf>
    <xf numFmtId="179" fontId="91" fillId="0" borderId="13" xfId="403" applyNumberFormat="1" applyFont="1" applyFill="1" applyBorder="1" applyAlignment="1">
      <alignment horizontal="center" vertical="center" wrapText="1"/>
    </xf>
    <xf numFmtId="0" fontId="90" fillId="0" borderId="13" xfId="449" applyFont="1" applyFill="1" applyBorder="1" applyAlignment="1">
      <alignment horizontal="left" vertical="center" wrapText="1"/>
      <protection/>
    </xf>
    <xf numFmtId="179" fontId="90" fillId="0" borderId="13" xfId="403" applyNumberFormat="1" applyFont="1" applyFill="1" applyBorder="1" applyAlignment="1">
      <alignment horizontal="center" vertical="center" wrapText="1"/>
    </xf>
    <xf numFmtId="0" fontId="92" fillId="0" borderId="13" xfId="449" applyFont="1" applyFill="1" applyBorder="1" applyAlignment="1">
      <alignment horizontal="left" vertical="center" wrapText="1"/>
      <protection/>
    </xf>
    <xf numFmtId="179" fontId="93" fillId="0" borderId="13" xfId="403" applyNumberFormat="1" applyFont="1" applyFill="1" applyBorder="1" applyAlignment="1">
      <alignment horizontal="center" vertical="center" wrapText="1"/>
    </xf>
    <xf numFmtId="179" fontId="94" fillId="0" borderId="13" xfId="403" applyNumberFormat="1" applyFont="1" applyFill="1" applyBorder="1" applyAlignment="1">
      <alignment horizontal="center" vertical="center" wrapText="1"/>
    </xf>
    <xf numFmtId="179" fontId="92" fillId="0" borderId="13" xfId="403" applyNumberFormat="1" applyFont="1" applyFill="1" applyBorder="1" applyAlignment="1">
      <alignment horizontal="center" vertical="center" wrapText="1"/>
    </xf>
    <xf numFmtId="3" fontId="1" fillId="0" borderId="13" xfId="56" applyNumberFormat="1" applyFont="1" applyFill="1" applyBorder="1" applyAlignment="1" applyProtection="1">
      <alignment vertical="center"/>
      <protection locked="0"/>
    </xf>
    <xf numFmtId="3" fontId="29" fillId="0" borderId="13" xfId="329" applyNumberFormat="1" applyFont="1" applyFill="1" applyBorder="1" applyAlignment="1">
      <alignment horizontal="center" vertical="center"/>
      <protection/>
    </xf>
    <xf numFmtId="3" fontId="1" fillId="0" borderId="13" xfId="331" applyNumberFormat="1" applyFont="1" applyFill="1" applyBorder="1" applyAlignment="1" applyProtection="1">
      <alignment vertical="center"/>
      <protection locked="0"/>
    </xf>
    <xf numFmtId="0" fontId="0" fillId="0" borderId="13" xfId="163" applyNumberFormat="1" applyFont="1" applyFill="1" applyBorder="1" applyAlignment="1">
      <alignment vertical="center"/>
    </xf>
    <xf numFmtId="0" fontId="0" fillId="0" borderId="13" xfId="163" applyNumberFormat="1" applyFont="1" applyFill="1" applyBorder="1" applyAlignment="1">
      <alignment horizontal="center" vertical="center"/>
    </xf>
    <xf numFmtId="0" fontId="1" fillId="0" borderId="0" xfId="0" applyNumberFormat="1" applyFont="1" applyFill="1" applyBorder="1" applyAlignment="1">
      <alignment vertical="center"/>
    </xf>
    <xf numFmtId="0" fontId="91" fillId="0" borderId="13" xfId="449" applyFont="1" applyFill="1" applyBorder="1" applyAlignment="1">
      <alignment horizontal="center" vertical="center" wrapText="1"/>
      <protection/>
    </xf>
    <xf numFmtId="180" fontId="95"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180" fontId="22" fillId="0" borderId="0" xfId="133" applyNumberFormat="1" applyFont="1" applyFill="1" applyBorder="1" applyAlignment="1">
      <alignment horizontal="right"/>
    </xf>
    <xf numFmtId="180" fontId="22" fillId="0" borderId="0" xfId="133" applyNumberFormat="1" applyFont="1" applyFill="1" applyBorder="1" applyAlignment="1">
      <alignment horizontal="center"/>
    </xf>
    <xf numFmtId="0" fontId="22" fillId="0" borderId="0" xfId="133" applyNumberFormat="1" applyFont="1" applyFill="1" applyBorder="1" applyAlignment="1">
      <alignment/>
    </xf>
    <xf numFmtId="0" fontId="22" fillId="0" borderId="0" xfId="133" applyNumberFormat="1" applyFont="1" applyFill="1" applyBorder="1" applyAlignment="1">
      <alignment horizontal="center"/>
    </xf>
    <xf numFmtId="0" fontId="25" fillId="0" borderId="0" xfId="137" applyNumberFormat="1" applyFont="1" applyFill="1" applyBorder="1" applyAlignment="1">
      <alignment horizontal="center" vertical="center"/>
    </xf>
    <xf numFmtId="0" fontId="26" fillId="0" borderId="13" xfId="133" applyNumberFormat="1" applyFont="1" applyFill="1" applyBorder="1" applyAlignment="1">
      <alignment horizontal="center" vertical="center"/>
    </xf>
    <xf numFmtId="0" fontId="26" fillId="0" borderId="16" xfId="133" applyNumberFormat="1" applyFont="1" applyFill="1" applyBorder="1" applyAlignment="1">
      <alignment horizontal="center" vertical="center"/>
    </xf>
    <xf numFmtId="185" fontId="40" fillId="0" borderId="13" xfId="133" applyNumberFormat="1" applyFont="1" applyFill="1" applyBorder="1" applyAlignment="1">
      <alignment horizontal="left" vertical="center"/>
    </xf>
    <xf numFmtId="180" fontId="34" fillId="0" borderId="13" xfId="123" applyNumberFormat="1" applyFont="1" applyFill="1" applyBorder="1" applyAlignment="1">
      <alignment horizontal="center" vertical="center"/>
    </xf>
    <xf numFmtId="185" fontId="40" fillId="0" borderId="18" xfId="133" applyNumberFormat="1" applyFont="1" applyFill="1" applyBorder="1" applyAlignment="1">
      <alignment vertical="center"/>
    </xf>
    <xf numFmtId="180" fontId="96" fillId="0" borderId="13" xfId="123" applyNumberFormat="1" applyFont="1" applyFill="1" applyBorder="1" applyAlignment="1">
      <alignment horizontal="center" vertical="center"/>
    </xf>
    <xf numFmtId="0" fontId="25" fillId="0" borderId="18" xfId="123" applyNumberFormat="1" applyFont="1" applyFill="1" applyBorder="1" applyAlignment="1">
      <alignment vertical="center"/>
    </xf>
    <xf numFmtId="179" fontId="89" fillId="0" borderId="13" xfId="0" applyNumberFormat="1" applyFont="1" applyFill="1" applyBorder="1" applyAlignment="1" applyProtection="1">
      <alignment horizontal="center" vertical="center"/>
      <protection locked="0"/>
    </xf>
    <xf numFmtId="179" fontId="88" fillId="0" borderId="13" xfId="0" applyNumberFormat="1" applyFont="1" applyFill="1" applyBorder="1" applyAlignment="1" applyProtection="1">
      <alignment horizontal="center" vertical="center"/>
      <protection locked="0"/>
    </xf>
    <xf numFmtId="0" fontId="25" fillId="0" borderId="19" xfId="123" applyNumberFormat="1" applyFont="1" applyFill="1" applyBorder="1" applyAlignment="1">
      <alignment vertical="center"/>
    </xf>
    <xf numFmtId="0" fontId="25" fillId="0" borderId="18" xfId="123" applyNumberFormat="1" applyFont="1" applyFill="1" applyBorder="1" applyAlignment="1">
      <alignment vertical="center" wrapText="1"/>
    </xf>
    <xf numFmtId="179" fontId="89" fillId="0" borderId="13" xfId="0" applyNumberFormat="1" applyFont="1" applyFill="1" applyBorder="1" applyAlignment="1" applyProtection="1">
      <alignment horizontal="center" vertical="center" wrapText="1"/>
      <protection locked="0"/>
    </xf>
    <xf numFmtId="180" fontId="29" fillId="0" borderId="13" xfId="133" applyNumberFormat="1" applyFont="1" applyFill="1" applyBorder="1" applyAlignment="1">
      <alignment horizontal="center" vertical="center"/>
    </xf>
    <xf numFmtId="186" fontId="25" fillId="0" borderId="18" xfId="137" applyNumberFormat="1" applyFont="1" applyFill="1" applyBorder="1" applyAlignment="1">
      <alignment horizontal="left" vertical="center"/>
    </xf>
    <xf numFmtId="0" fontId="25" fillId="0" borderId="18" xfId="137" applyNumberFormat="1" applyFont="1" applyFill="1" applyBorder="1" applyAlignment="1">
      <alignment vertical="center"/>
    </xf>
    <xf numFmtId="0" fontId="22" fillId="0" borderId="13" xfId="133" applyNumberFormat="1" applyFont="1" applyFill="1" applyBorder="1" applyAlignment="1">
      <alignment horizontal="center"/>
    </xf>
    <xf numFmtId="186" fontId="25" fillId="0" borderId="18" xfId="137" applyNumberFormat="1" applyFont="1" applyFill="1" applyBorder="1" applyAlignment="1">
      <alignment vertical="center"/>
    </xf>
    <xf numFmtId="186" fontId="25" fillId="0" borderId="20" xfId="137" applyNumberFormat="1" applyFont="1" applyFill="1" applyBorder="1" applyAlignment="1">
      <alignment vertical="center"/>
    </xf>
    <xf numFmtId="186" fontId="25" fillId="0" borderId="21" xfId="137" applyNumberFormat="1" applyFont="1" applyFill="1" applyBorder="1" applyAlignment="1">
      <alignment vertical="center"/>
    </xf>
    <xf numFmtId="0" fontId="27" fillId="0" borderId="13" xfId="237" applyNumberFormat="1" applyFont="1" applyFill="1" applyBorder="1" applyAlignment="1" applyProtection="1">
      <alignment horizontal="center" vertical="center"/>
      <protection locked="0"/>
    </xf>
    <xf numFmtId="180" fontId="29" fillId="0" borderId="16" xfId="133" applyNumberFormat="1" applyFont="1" applyFill="1" applyBorder="1" applyAlignment="1">
      <alignment horizontal="center" vertical="center"/>
    </xf>
    <xf numFmtId="0" fontId="25" fillId="0" borderId="19" xfId="137" applyNumberFormat="1" applyFont="1" applyFill="1" applyBorder="1" applyAlignment="1">
      <alignment vertical="center"/>
    </xf>
    <xf numFmtId="0" fontId="88" fillId="0" borderId="13" xfId="0" applyNumberFormat="1" applyFont="1" applyFill="1" applyBorder="1" applyAlignment="1" applyProtection="1">
      <alignment horizontal="center" vertical="center"/>
      <protection locked="0"/>
    </xf>
    <xf numFmtId="186" fontId="25" fillId="0" borderId="15" xfId="137" applyNumberFormat="1" applyFont="1" applyFill="1" applyBorder="1" applyAlignment="1">
      <alignment vertical="center"/>
    </xf>
    <xf numFmtId="0" fontId="89" fillId="0" borderId="13" xfId="0" applyNumberFormat="1" applyFont="1" applyFill="1" applyBorder="1" applyAlignment="1" applyProtection="1">
      <alignment horizontal="center" vertical="center"/>
      <protection locked="0"/>
    </xf>
    <xf numFmtId="186" fontId="25" fillId="0" borderId="22" xfId="137" applyNumberFormat="1" applyFont="1" applyFill="1" applyBorder="1" applyAlignment="1">
      <alignment vertical="center"/>
    </xf>
    <xf numFmtId="0" fontId="37" fillId="0" borderId="0" xfId="0" applyNumberFormat="1" applyFont="1" applyFill="1" applyBorder="1" applyAlignment="1">
      <alignment vertical="center"/>
    </xf>
    <xf numFmtId="0" fontId="41" fillId="0" borderId="0" xfId="0" applyNumberFormat="1" applyFont="1" applyFill="1" applyBorder="1" applyAlignment="1">
      <alignment vertical="center"/>
    </xf>
    <xf numFmtId="0" fontId="37" fillId="0" borderId="0" xfId="0" applyNumberFormat="1" applyFont="1" applyFill="1" applyBorder="1" applyAlignment="1">
      <alignment horizontal="center" vertical="center"/>
    </xf>
    <xf numFmtId="0" fontId="23" fillId="0" borderId="0" xfId="137" applyNumberFormat="1" applyFont="1" applyFill="1" applyBorder="1" applyAlignment="1">
      <alignment horizontal="center" vertical="center" wrapText="1"/>
    </xf>
    <xf numFmtId="0" fontId="37" fillId="0" borderId="0" xfId="0" applyFont="1" applyFill="1" applyAlignment="1">
      <alignment horizontal="center" vertical="center"/>
    </xf>
    <xf numFmtId="0" fontId="0" fillId="0" borderId="0" xfId="137" applyNumberFormat="1" applyFont="1" applyFill="1" applyBorder="1" applyAlignment="1">
      <alignment horizontal="right" vertical="center"/>
    </xf>
    <xf numFmtId="0" fontId="90" fillId="0" borderId="13" xfId="133" applyFont="1" applyFill="1" applyBorder="1" applyAlignment="1" applyProtection="1">
      <alignment horizontal="center" vertical="center"/>
      <protection/>
    </xf>
    <xf numFmtId="0" fontId="90" fillId="0" borderId="13" xfId="133" applyFont="1" applyFill="1" applyBorder="1" applyAlignment="1" applyProtection="1">
      <alignment vertical="center"/>
      <protection/>
    </xf>
    <xf numFmtId="0" fontId="28" fillId="0" borderId="13" xfId="0" applyNumberFormat="1" applyFont="1" applyFill="1" applyBorder="1" applyAlignment="1">
      <alignment vertical="center"/>
    </xf>
    <xf numFmtId="179" fontId="28" fillId="0" borderId="13" xfId="0" applyNumberFormat="1" applyFont="1" applyFill="1" applyBorder="1" applyAlignment="1">
      <alignment horizontal="center" vertical="center"/>
    </xf>
    <xf numFmtId="0" fontId="92" fillId="0" borderId="23" xfId="0" applyNumberFormat="1" applyFont="1" applyFill="1" applyBorder="1" applyAlignment="1">
      <alignment horizontal="left" vertical="center" wrapText="1"/>
    </xf>
    <xf numFmtId="0" fontId="92" fillId="0" borderId="23" xfId="0" applyFont="1" applyFill="1" applyBorder="1" applyAlignment="1">
      <alignment vertical="center" wrapText="1"/>
    </xf>
    <xf numFmtId="0" fontId="92" fillId="0" borderId="13" xfId="0" applyFont="1" applyFill="1" applyBorder="1" applyAlignment="1">
      <alignment horizontal="center" vertical="center" wrapText="1"/>
    </xf>
    <xf numFmtId="0" fontId="97" fillId="0" borderId="13" xfId="0" applyFont="1" applyFill="1" applyBorder="1" applyAlignment="1">
      <alignment horizontal="left" vertical="center"/>
    </xf>
    <xf numFmtId="0" fontId="97" fillId="0" borderId="13" xfId="0" applyFont="1" applyFill="1" applyBorder="1" applyAlignment="1">
      <alignment vertical="center"/>
    </xf>
    <xf numFmtId="0" fontId="42" fillId="0" borderId="0" xfId="154" applyNumberFormat="1" applyFont="1" applyFill="1" applyBorder="1" applyAlignment="1" applyProtection="1">
      <alignment vertical="center" wrapText="1"/>
      <protection locked="0"/>
    </xf>
    <xf numFmtId="0" fontId="42" fillId="0" borderId="0" xfId="154" applyNumberFormat="1" applyFont="1" applyFill="1" applyBorder="1" applyAlignment="1" applyProtection="1">
      <alignment vertical="center"/>
      <protection locked="0"/>
    </xf>
    <xf numFmtId="180" fontId="42" fillId="0" borderId="0" xfId="154" applyNumberFormat="1" applyFont="1" applyFill="1" applyBorder="1" applyAlignment="1" applyProtection="1">
      <alignment vertical="center"/>
      <protection locked="0"/>
    </xf>
    <xf numFmtId="0" fontId="9" fillId="0" borderId="0" xfId="137" applyNumberFormat="1" applyFont="1" applyFill="1" applyBorder="1" applyAlignment="1">
      <alignment horizontal="left" vertical="center"/>
    </xf>
    <xf numFmtId="0" fontId="5" fillId="0" borderId="0" xfId="137" applyNumberFormat="1" applyFont="1" applyFill="1" applyBorder="1" applyAlignment="1">
      <alignment horizontal="center" vertical="center"/>
    </xf>
    <xf numFmtId="0" fontId="43" fillId="0" borderId="0" xfId="120" applyNumberFormat="1" applyFont="1" applyFill="1" applyBorder="1" applyAlignment="1">
      <alignment horizontal="center" vertical="center"/>
    </xf>
    <xf numFmtId="0" fontId="1" fillId="0" borderId="17" xfId="120" applyNumberFormat="1" applyFont="1" applyFill="1" applyBorder="1" applyAlignment="1">
      <alignment horizontal="center" vertical="center"/>
    </xf>
    <xf numFmtId="0" fontId="29" fillId="0" borderId="0" xfId="120" applyNumberFormat="1" applyFont="1" applyFill="1" applyBorder="1" applyAlignment="1">
      <alignment horizontal="center" vertical="center"/>
    </xf>
    <xf numFmtId="0" fontId="26" fillId="0" borderId="13" xfId="120" applyNumberFormat="1" applyFont="1" applyFill="1" applyBorder="1" applyAlignment="1">
      <alignment horizontal="center" vertical="center" wrapText="1"/>
    </xf>
    <xf numFmtId="180" fontId="26" fillId="0" borderId="13" xfId="120" applyNumberFormat="1" applyFont="1" applyFill="1" applyBorder="1" applyAlignment="1">
      <alignment horizontal="center" vertical="center" wrapText="1"/>
    </xf>
    <xf numFmtId="0" fontId="26" fillId="0" borderId="13" xfId="120" applyNumberFormat="1" applyFont="1" applyFill="1" applyBorder="1" applyAlignment="1">
      <alignment horizontal="left" vertical="center" wrapText="1"/>
    </xf>
    <xf numFmtId="180" fontId="28" fillId="0" borderId="13" xfId="168" applyNumberFormat="1" applyFont="1" applyFill="1" applyBorder="1" applyAlignment="1">
      <alignment horizontal="center" vertical="center"/>
    </xf>
    <xf numFmtId="49" fontId="29" fillId="0" borderId="13" xfId="0" applyNumberFormat="1" applyFont="1" applyFill="1" applyBorder="1" applyAlignment="1">
      <alignment vertical="center"/>
    </xf>
    <xf numFmtId="49" fontId="1" fillId="0" borderId="13" xfId="0" applyNumberFormat="1" applyFont="1" applyFill="1" applyBorder="1" applyAlignment="1">
      <alignment horizontal="center" vertical="center"/>
    </xf>
    <xf numFmtId="180" fontId="1" fillId="0" borderId="13" xfId="168" applyNumberFormat="1" applyFont="1" applyFill="1" applyBorder="1" applyAlignment="1">
      <alignment horizontal="center" vertical="center"/>
    </xf>
    <xf numFmtId="49" fontId="29" fillId="0" borderId="13" xfId="0" applyNumberFormat="1" applyFont="1" applyFill="1" applyBorder="1" applyAlignment="1">
      <alignment horizontal="center" vertical="center"/>
    </xf>
    <xf numFmtId="0" fontId="88" fillId="0" borderId="15" xfId="0" applyFont="1" applyFill="1" applyBorder="1" applyAlignment="1">
      <alignment vertical="center"/>
    </xf>
    <xf numFmtId="187" fontId="29" fillId="0" borderId="24" xfId="441" applyNumberFormat="1" applyFont="1" applyFill="1" applyBorder="1" applyAlignment="1">
      <alignment horizontal="center" vertical="center"/>
    </xf>
    <xf numFmtId="0" fontId="29" fillId="0" borderId="0" xfId="120" applyNumberFormat="1" applyFont="1" applyFill="1" applyBorder="1" applyAlignment="1">
      <alignment horizontal="left" vertical="center" wrapText="1"/>
    </xf>
    <xf numFmtId="0" fontId="1" fillId="0" borderId="0" xfId="120" applyNumberFormat="1" applyFont="1" applyFill="1" applyBorder="1" applyAlignment="1">
      <alignment horizontal="left" vertical="center" wrapText="1"/>
    </xf>
    <xf numFmtId="0" fontId="37" fillId="0" borderId="0" xfId="120" applyNumberFormat="1" applyFont="1" applyFill="1" applyBorder="1" applyAlignment="1">
      <alignment vertical="center"/>
    </xf>
    <xf numFmtId="0" fontId="41" fillId="0" borderId="0" xfId="120" applyNumberFormat="1" applyFont="1" applyFill="1" applyBorder="1" applyAlignment="1">
      <alignment vertical="center"/>
    </xf>
    <xf numFmtId="0" fontId="37" fillId="0" borderId="0" xfId="120" applyNumberFormat="1" applyFont="1" applyFill="1" applyBorder="1" applyAlignment="1">
      <alignment horizontal="center" vertical="center"/>
    </xf>
    <xf numFmtId="0" fontId="4" fillId="0" borderId="0" xfId="137" applyNumberFormat="1" applyFont="1" applyFill="1" applyAlignment="1">
      <alignment horizontal="left" vertical="center"/>
    </xf>
    <xf numFmtId="0" fontId="4" fillId="0" borderId="0" xfId="137" applyNumberFormat="1" applyFont="1" applyFill="1" applyAlignment="1">
      <alignment horizontal="center" vertical="center"/>
    </xf>
    <xf numFmtId="0" fontId="23" fillId="0" borderId="0" xfId="137" applyNumberFormat="1" applyFont="1" applyFill="1" applyAlignment="1">
      <alignment horizontal="center" vertical="center"/>
    </xf>
    <xf numFmtId="0" fontId="0" fillId="0" borderId="0" xfId="120" applyNumberFormat="1" applyFont="1" applyFill="1" applyAlignment="1">
      <alignment horizontal="right" vertical="center"/>
    </xf>
    <xf numFmtId="0" fontId="0" fillId="0" borderId="0" xfId="120" applyNumberFormat="1" applyFont="1" applyFill="1" applyAlignment="1">
      <alignment horizontal="center" vertical="center"/>
    </xf>
    <xf numFmtId="0" fontId="26" fillId="0" borderId="13" xfId="168" applyNumberFormat="1" applyFont="1" applyFill="1" applyBorder="1" applyAlignment="1">
      <alignment horizontal="center" vertical="center"/>
    </xf>
    <xf numFmtId="180" fontId="26" fillId="0" borderId="13" xfId="154" applyNumberFormat="1" applyFont="1" applyFill="1" applyBorder="1" applyAlignment="1" applyProtection="1">
      <alignment horizontal="center" vertical="center" wrapText="1"/>
      <protection locked="0"/>
    </xf>
    <xf numFmtId="0" fontId="37" fillId="0" borderId="13" xfId="120" applyNumberFormat="1" applyFont="1" applyFill="1" applyBorder="1" applyAlignment="1">
      <alignment vertical="center"/>
    </xf>
    <xf numFmtId="49" fontId="28" fillId="0" borderId="13" xfId="0" applyNumberFormat="1" applyFont="1" applyFill="1" applyBorder="1" applyAlignment="1">
      <alignment vertical="center"/>
    </xf>
    <xf numFmtId="0" fontId="88" fillId="0" borderId="13" xfId="0" applyFont="1" applyFill="1" applyBorder="1" applyAlignment="1">
      <alignment vertical="center"/>
    </xf>
    <xf numFmtId="179" fontId="88" fillId="0" borderId="13" xfId="0" applyNumberFormat="1" applyFont="1" applyFill="1" applyBorder="1" applyAlignment="1" applyProtection="1">
      <alignment horizontal="left" vertical="center"/>
      <protection locked="0"/>
    </xf>
    <xf numFmtId="184" fontId="88" fillId="0" borderId="13" xfId="0" applyNumberFormat="1" applyFont="1" applyFill="1" applyBorder="1" applyAlignment="1" applyProtection="1">
      <alignment horizontal="left" vertical="center"/>
      <protection locked="0"/>
    </xf>
    <xf numFmtId="0" fontId="37" fillId="0" borderId="13" xfId="120" applyNumberFormat="1" applyFont="1" applyFill="1" applyBorder="1" applyAlignment="1">
      <alignment horizontal="left" vertical="center"/>
    </xf>
    <xf numFmtId="0" fontId="37" fillId="0" borderId="13" xfId="120" applyNumberFormat="1" applyFont="1" applyFill="1" applyBorder="1" applyAlignment="1">
      <alignment horizontal="center" vertical="center"/>
    </xf>
    <xf numFmtId="0" fontId="44" fillId="0" borderId="0" xfId="0" applyFont="1" applyFill="1" applyAlignment="1">
      <alignment vertical="center"/>
    </xf>
    <xf numFmtId="0" fontId="0" fillId="0" borderId="0" xfId="123" applyNumberFormat="1" applyFont="1" applyFill="1" applyBorder="1" applyAlignment="1">
      <alignment vertical="center"/>
    </xf>
    <xf numFmtId="0" fontId="0" fillId="0" borderId="0" xfId="123" applyNumberFormat="1" applyFont="1" applyFill="1" applyBorder="1" applyAlignment="1">
      <alignment horizontal="center" vertical="center"/>
    </xf>
    <xf numFmtId="180" fontId="0" fillId="0" borderId="0" xfId="123" applyNumberFormat="1" applyFont="1" applyFill="1" applyBorder="1" applyAlignment="1">
      <alignment horizontal="center" vertical="center"/>
    </xf>
    <xf numFmtId="184" fontId="25" fillId="0" borderId="0" xfId="123" applyNumberFormat="1" applyFont="1" applyFill="1" applyBorder="1" applyAlignment="1">
      <alignment horizontal="center" vertical="center"/>
    </xf>
    <xf numFmtId="0" fontId="0" fillId="0" borderId="0" xfId="0" applyFill="1" applyAlignment="1">
      <alignment vertical="center"/>
    </xf>
    <xf numFmtId="184" fontId="25" fillId="0" borderId="0" xfId="137" applyNumberFormat="1" applyFont="1" applyFill="1" applyBorder="1" applyAlignment="1">
      <alignment horizontal="center" vertical="center"/>
    </xf>
    <xf numFmtId="0" fontId="45" fillId="0" borderId="0" xfId="123" applyNumberFormat="1" applyFont="1" applyFill="1" applyBorder="1" applyAlignment="1">
      <alignment horizontal="center" vertical="center"/>
    </xf>
    <xf numFmtId="180" fontId="45" fillId="0" borderId="0" xfId="123" applyNumberFormat="1" applyFont="1" applyFill="1" applyBorder="1" applyAlignment="1">
      <alignment horizontal="center" vertical="center"/>
    </xf>
    <xf numFmtId="0" fontId="45" fillId="0" borderId="0" xfId="123" applyNumberFormat="1" applyFont="1" applyFill="1" applyBorder="1" applyAlignment="1">
      <alignment horizontal="center" vertical="center"/>
    </xf>
    <xf numFmtId="0" fontId="41" fillId="0" borderId="13" xfId="123" applyNumberFormat="1" applyFont="1" applyFill="1" applyBorder="1" applyAlignment="1">
      <alignment horizontal="center" vertical="center"/>
    </xf>
    <xf numFmtId="180" fontId="41" fillId="0" borderId="13" xfId="154" applyNumberFormat="1" applyFont="1" applyFill="1" applyBorder="1" applyAlignment="1" applyProtection="1">
      <alignment horizontal="center" vertical="center" wrapText="1"/>
      <protection locked="0"/>
    </xf>
    <xf numFmtId="179" fontId="41" fillId="0" borderId="13" xfId="83" applyNumberFormat="1" applyFont="1" applyFill="1" applyBorder="1" applyAlignment="1">
      <alignment horizontal="center" vertical="center" wrapText="1"/>
    </xf>
    <xf numFmtId="0" fontId="26" fillId="0" borderId="13" xfId="123" applyNumberFormat="1" applyFont="1" applyFill="1" applyBorder="1" applyAlignment="1">
      <alignment horizontal="center" vertical="center"/>
    </xf>
    <xf numFmtId="185" fontId="21" fillId="0" borderId="13" xfId="33" applyNumberFormat="1" applyFont="1" applyFill="1" applyBorder="1" applyAlignment="1">
      <alignment horizontal="center" vertical="center"/>
    </xf>
    <xf numFmtId="184" fontId="32" fillId="0" borderId="13" xfId="154" applyNumberFormat="1" applyFont="1" applyFill="1" applyBorder="1" applyAlignment="1" applyProtection="1">
      <alignment horizontal="center" vertical="center" wrapText="1"/>
      <protection locked="0"/>
    </xf>
    <xf numFmtId="184" fontId="28" fillId="0" borderId="13" xfId="154" applyNumberFormat="1" applyFont="1" applyFill="1" applyBorder="1" applyAlignment="1" applyProtection="1">
      <alignment horizontal="center" vertical="center" wrapText="1"/>
      <protection locked="0"/>
    </xf>
    <xf numFmtId="0" fontId="26" fillId="0" borderId="13" xfId="176" applyNumberFormat="1" applyFont="1" applyFill="1" applyBorder="1" applyAlignment="1" applyProtection="1">
      <alignment horizontal="left" vertical="center" wrapText="1"/>
      <protection locked="0"/>
    </xf>
    <xf numFmtId="184" fontId="29" fillId="0" borderId="13" xfId="339" applyNumberFormat="1" applyFont="1" applyFill="1" applyBorder="1" applyAlignment="1" applyProtection="1">
      <alignment horizontal="center" vertical="center"/>
      <protection/>
    </xf>
    <xf numFmtId="184" fontId="93" fillId="0" borderId="13" xfId="339" applyNumberFormat="1" applyFont="1" applyFill="1" applyBorder="1" applyAlignment="1" applyProtection="1">
      <alignment horizontal="center" vertical="center"/>
      <protection/>
    </xf>
    <xf numFmtId="0" fontId="25" fillId="0" borderId="13" xfId="123" applyNumberFormat="1" applyFont="1" applyFill="1" applyBorder="1" applyAlignment="1">
      <alignment vertical="center"/>
    </xf>
    <xf numFmtId="3" fontId="29" fillId="0" borderId="13" xfId="217" applyNumberFormat="1" applyFont="1" applyFill="1" applyBorder="1" applyAlignment="1" applyProtection="1">
      <alignment horizontal="center" vertical="center"/>
      <protection/>
    </xf>
    <xf numFmtId="188" fontId="46" fillId="0" borderId="13" xfId="0" applyNumberFormat="1" applyFont="1" applyFill="1" applyBorder="1" applyAlignment="1" applyProtection="1">
      <alignment horizontal="left" vertical="center"/>
      <protection/>
    </xf>
    <xf numFmtId="3" fontId="29" fillId="0" borderId="13" xfId="222" applyNumberFormat="1" applyFont="1" applyFill="1" applyBorder="1" applyAlignment="1" applyProtection="1">
      <alignment horizontal="center" vertical="center"/>
      <protection/>
    </xf>
    <xf numFmtId="188" fontId="47" fillId="0" borderId="13" xfId="0" applyNumberFormat="1" applyFont="1" applyFill="1" applyBorder="1" applyAlignment="1" applyProtection="1">
      <alignment horizontal="left" vertical="center"/>
      <protection/>
    </xf>
    <xf numFmtId="188" fontId="47" fillId="0" borderId="13" xfId="0" applyNumberFormat="1" applyFont="1" applyFill="1" applyBorder="1" applyAlignment="1" applyProtection="1">
      <alignment horizontal="left" vertical="center" wrapText="1"/>
      <protection/>
    </xf>
    <xf numFmtId="179" fontId="25" fillId="0" borderId="13" xfId="137" applyNumberFormat="1" applyFont="1" applyFill="1" applyBorder="1" applyAlignment="1">
      <alignment horizontal="center" vertical="center"/>
    </xf>
    <xf numFmtId="0" fontId="47" fillId="0" borderId="13" xfId="0" applyFont="1" applyFill="1" applyBorder="1" applyAlignment="1">
      <alignment horizontal="left" vertical="center"/>
    </xf>
    <xf numFmtId="0" fontId="98" fillId="0" borderId="13" xfId="0" applyFont="1" applyFill="1" applyBorder="1" applyAlignment="1">
      <alignment/>
    </xf>
    <xf numFmtId="188" fontId="46" fillId="0" borderId="13" xfId="0" applyNumberFormat="1" applyFont="1" applyFill="1" applyBorder="1" applyAlignment="1" applyProtection="1">
      <alignment horizontal="left" vertical="center" wrapText="1"/>
      <protection/>
    </xf>
    <xf numFmtId="0" fontId="25" fillId="0" borderId="13" xfId="123" applyNumberFormat="1" applyFont="1" applyFill="1" applyBorder="1" applyAlignment="1">
      <alignment horizontal="center" vertical="center"/>
    </xf>
    <xf numFmtId="180" fontId="25" fillId="0" borderId="13" xfId="123" applyNumberFormat="1" applyFont="1" applyFill="1" applyBorder="1" applyAlignment="1">
      <alignment horizontal="center" vertical="center"/>
    </xf>
    <xf numFmtId="184" fontId="93" fillId="0" borderId="13" xfId="154" applyNumberFormat="1" applyFont="1" applyFill="1" applyBorder="1" applyAlignment="1" applyProtection="1">
      <alignment horizontal="center" vertical="center" wrapText="1"/>
      <protection locked="0"/>
    </xf>
    <xf numFmtId="0" fontId="41" fillId="0" borderId="13" xfId="176" applyNumberFormat="1" applyFont="1" applyFill="1" applyBorder="1" applyAlignment="1" applyProtection="1">
      <alignment horizontal="left" vertical="center" wrapText="1"/>
      <protection locked="0"/>
    </xf>
    <xf numFmtId="185" fontId="39" fillId="0" borderId="13" xfId="33" applyNumberFormat="1" applyFont="1" applyFill="1" applyBorder="1" applyAlignment="1" applyProtection="1">
      <alignment horizontal="center" vertical="center"/>
      <protection locked="0"/>
    </xf>
    <xf numFmtId="0" fontId="49" fillId="0" borderId="13" xfId="396" applyNumberFormat="1" applyFont="1" applyFill="1" applyBorder="1" applyAlignment="1">
      <alignment horizontal="left" vertical="center"/>
    </xf>
    <xf numFmtId="184" fontId="29" fillId="0" borderId="13" xfId="154" applyNumberFormat="1" applyFont="1" applyFill="1" applyBorder="1" applyAlignment="1" applyProtection="1">
      <alignment horizontal="center" vertical="center" wrapText="1"/>
      <protection locked="0"/>
    </xf>
    <xf numFmtId="184" fontId="90" fillId="0" borderId="13" xfId="154" applyNumberFormat="1" applyFont="1" applyFill="1" applyBorder="1" applyAlignment="1" applyProtection="1">
      <alignment horizontal="center" vertical="center" wrapText="1"/>
      <protection locked="0"/>
    </xf>
    <xf numFmtId="181" fontId="49" fillId="0" borderId="13" xfId="325" applyNumberFormat="1" applyFont="1" applyFill="1" applyBorder="1" applyAlignment="1">
      <alignment horizontal="left" vertical="center" wrapText="1"/>
      <protection/>
    </xf>
    <xf numFmtId="179" fontId="99" fillId="0" borderId="13" xfId="0" applyNumberFormat="1" applyFont="1" applyFill="1" applyBorder="1" applyAlignment="1">
      <alignment horizontal="center"/>
    </xf>
    <xf numFmtId="181" fontId="49" fillId="0" borderId="13" xfId="325" applyNumberFormat="1" applyFont="1" applyFill="1" applyBorder="1" applyAlignment="1">
      <alignment horizontal="left" vertical="center"/>
      <protection/>
    </xf>
    <xf numFmtId="0" fontId="44" fillId="0" borderId="0" xfId="123" applyNumberFormat="1" applyFont="1" applyFill="1" applyBorder="1" applyAlignment="1">
      <alignment vertical="center"/>
    </xf>
    <xf numFmtId="0" fontId="22" fillId="0" borderId="0" xfId="115" applyNumberFormat="1" applyFont="1" applyFill="1" applyBorder="1" applyAlignment="1">
      <alignment vertical="center"/>
    </xf>
    <xf numFmtId="179" fontId="26" fillId="0" borderId="0" xfId="119" applyNumberFormat="1" applyFont="1" applyFill="1" applyBorder="1" applyAlignment="1">
      <alignment horizontal="center" vertical="center"/>
    </xf>
    <xf numFmtId="0" fontId="26" fillId="0" borderId="0" xfId="119" applyNumberFormat="1" applyFont="1" applyFill="1" applyBorder="1" applyAlignment="1">
      <alignment horizontal="center" vertical="center"/>
    </xf>
    <xf numFmtId="0" fontId="26" fillId="0" borderId="17" xfId="119" applyNumberFormat="1" applyFont="1" applyFill="1" applyBorder="1" applyAlignment="1">
      <alignment vertical="center"/>
    </xf>
    <xf numFmtId="0" fontId="26" fillId="0" borderId="13" xfId="137" applyNumberFormat="1" applyFont="1" applyFill="1" applyBorder="1" applyAlignment="1">
      <alignment horizontal="center" vertical="center"/>
    </xf>
    <xf numFmtId="0" fontId="26" fillId="0" borderId="13" xfId="154" applyNumberFormat="1" applyFont="1" applyFill="1" applyBorder="1" applyAlignment="1" applyProtection="1">
      <alignment horizontal="center" vertical="center" wrapText="1"/>
      <protection locked="0"/>
    </xf>
    <xf numFmtId="0" fontId="26" fillId="0" borderId="13" xfId="119" applyNumberFormat="1" applyFont="1" applyFill="1" applyBorder="1" applyAlignment="1">
      <alignment horizontal="center" vertical="center"/>
    </xf>
    <xf numFmtId="180" fontId="28" fillId="0" borderId="13" xfId="141" applyNumberFormat="1" applyFont="1" applyFill="1" applyBorder="1" applyAlignment="1">
      <alignment horizontal="right" vertical="center"/>
    </xf>
    <xf numFmtId="184" fontId="21" fillId="0" borderId="13" xfId="137" applyNumberFormat="1" applyFont="1" applyFill="1" applyBorder="1" applyAlignment="1">
      <alignment vertical="center"/>
    </xf>
    <xf numFmtId="180" fontId="25" fillId="0" borderId="13" xfId="137" applyNumberFormat="1" applyFont="1" applyFill="1" applyBorder="1" applyAlignment="1">
      <alignment vertical="center"/>
    </xf>
    <xf numFmtId="180" fontId="29" fillId="0" borderId="13" xfId="141" applyNumberFormat="1" applyFont="1" applyFill="1" applyBorder="1" applyAlignment="1">
      <alignment horizontal="right" vertical="center"/>
    </xf>
    <xf numFmtId="184" fontId="25" fillId="0" borderId="13" xfId="137" applyNumberFormat="1" applyFont="1" applyFill="1" applyBorder="1" applyAlignment="1">
      <alignment vertical="center"/>
    </xf>
    <xf numFmtId="180" fontId="25" fillId="0" borderId="13" xfId="137" applyNumberFormat="1" applyFont="1" applyFill="1" applyBorder="1" applyAlignment="1">
      <alignment horizontal="left" vertical="center" wrapText="1" indent="1"/>
    </xf>
    <xf numFmtId="180" fontId="25" fillId="0" borderId="13" xfId="137" applyNumberFormat="1" applyFont="1" applyFill="1" applyBorder="1" applyAlignment="1">
      <alignment horizontal="left" vertical="center" indent="1"/>
    </xf>
    <xf numFmtId="0" fontId="51" fillId="0" borderId="13" xfId="115" applyNumberFormat="1" applyFont="1" applyFill="1" applyBorder="1" applyAlignment="1">
      <alignment horizontal="center" vertical="center"/>
    </xf>
    <xf numFmtId="0" fontId="39" fillId="0" borderId="13" xfId="119" applyNumberFormat="1" applyFont="1" applyFill="1" applyBorder="1" applyAlignment="1">
      <alignment horizontal="left" vertical="center"/>
    </xf>
    <xf numFmtId="0" fontId="0" fillId="0" borderId="0" xfId="112" applyNumberFormat="1" applyFont="1" applyFill="1" applyBorder="1" applyAlignment="1">
      <alignment horizontal="left" vertical="center" wrapText="1"/>
    </xf>
    <xf numFmtId="0" fontId="0" fillId="0" borderId="0" xfId="112" applyNumberFormat="1" applyFont="1" applyFill="1" applyBorder="1" applyAlignment="1">
      <alignment horizontal="center"/>
    </xf>
    <xf numFmtId="0" fontId="52" fillId="0" borderId="0" xfId="112" applyNumberFormat="1" applyFont="1" applyFill="1" applyBorder="1" applyAlignment="1">
      <alignment horizontal="center" vertical="center"/>
    </xf>
    <xf numFmtId="0" fontId="25" fillId="0" borderId="17" xfId="112" applyNumberFormat="1" applyFont="1" applyFill="1" applyBorder="1" applyAlignment="1">
      <alignment horizontal="center" vertical="center"/>
    </xf>
    <xf numFmtId="180" fontId="28" fillId="0" borderId="13" xfId="112" applyNumberFormat="1" applyFont="1" applyFill="1" applyBorder="1" applyAlignment="1">
      <alignment horizontal="center" vertical="center"/>
    </xf>
    <xf numFmtId="180" fontId="28" fillId="0" borderId="13" xfId="141" applyNumberFormat="1" applyFont="1" applyFill="1" applyBorder="1" applyAlignment="1">
      <alignment horizontal="center" vertical="center"/>
    </xf>
    <xf numFmtId="189" fontId="29" fillId="0" borderId="13" xfId="141" applyNumberFormat="1" applyFont="1" applyFill="1" applyBorder="1" applyAlignment="1">
      <alignment horizontal="center" vertical="center"/>
    </xf>
    <xf numFmtId="0" fontId="28" fillId="0" borderId="13" xfId="112" applyNumberFormat="1" applyFont="1" applyFill="1" applyBorder="1" applyAlignment="1">
      <alignment horizontal="center" vertical="center"/>
    </xf>
    <xf numFmtId="180" fontId="29" fillId="0" borderId="13" xfId="141" applyNumberFormat="1" applyFont="1" applyFill="1" applyBorder="1" applyAlignment="1">
      <alignment horizontal="center" vertical="center"/>
    </xf>
    <xf numFmtId="182" fontId="29" fillId="0" borderId="13" xfId="141" applyNumberFormat="1" applyFont="1" applyFill="1" applyBorder="1" applyAlignment="1">
      <alignment horizontal="center" vertical="center"/>
    </xf>
    <xf numFmtId="0" fontId="29" fillId="0" borderId="13" xfId="0" applyNumberFormat="1" applyFont="1" applyFill="1" applyBorder="1" applyAlignment="1">
      <alignment horizontal="left" vertical="center"/>
    </xf>
    <xf numFmtId="0" fontId="25" fillId="0" borderId="13" xfId="112" applyNumberFormat="1" applyFont="1" applyFill="1" applyBorder="1" applyAlignment="1">
      <alignment horizontal="center" vertical="center"/>
    </xf>
    <xf numFmtId="0" fontId="25" fillId="0" borderId="13" xfId="112" applyNumberFormat="1" applyFont="1" applyFill="1" applyBorder="1" applyAlignment="1">
      <alignment vertical="center" wrapText="1"/>
    </xf>
    <xf numFmtId="184" fontId="25" fillId="0" borderId="13" xfId="137" applyNumberFormat="1" applyFont="1" applyFill="1" applyBorder="1" applyAlignment="1">
      <alignment horizontal="center" vertical="center"/>
    </xf>
    <xf numFmtId="0" fontId="0" fillId="0" borderId="13" xfId="112" applyNumberFormat="1" applyFont="1" applyFill="1" applyBorder="1" applyAlignment="1">
      <alignment vertical="center"/>
    </xf>
    <xf numFmtId="180" fontId="22" fillId="0" borderId="13" xfId="141" applyNumberFormat="1" applyFont="1" applyFill="1" applyBorder="1" applyAlignment="1">
      <alignment horizontal="center" vertical="center"/>
    </xf>
    <xf numFmtId="0" fontId="22" fillId="0" borderId="13" xfId="112" applyNumberFormat="1" applyFont="1" applyFill="1" applyBorder="1" applyAlignment="1">
      <alignment horizontal="center"/>
    </xf>
    <xf numFmtId="0" fontId="0" fillId="0" borderId="16" xfId="112" applyNumberFormat="1" applyFont="1" applyFill="1" applyBorder="1" applyAlignment="1">
      <alignment/>
    </xf>
    <xf numFmtId="180" fontId="0" fillId="0" borderId="16" xfId="112" applyNumberFormat="1" applyFont="1" applyFill="1" applyBorder="1" applyAlignment="1">
      <alignment horizontal="center" vertical="center"/>
    </xf>
    <xf numFmtId="180" fontId="0" fillId="0" borderId="16" xfId="112" applyNumberFormat="1" applyFont="1" applyFill="1" applyBorder="1" applyAlignment="1">
      <alignment horizontal="center" vertical="center"/>
    </xf>
    <xf numFmtId="181" fontId="53" fillId="0" borderId="13" xfId="112" applyNumberFormat="1" applyFont="1" applyFill="1" applyBorder="1" applyAlignment="1">
      <alignment horizontal="center" vertical="center"/>
    </xf>
    <xf numFmtId="0" fontId="54" fillId="0" borderId="13" xfId="137" applyNumberFormat="1" applyFont="1" applyFill="1" applyBorder="1" applyAlignment="1">
      <alignment horizontal="center" vertical="center"/>
    </xf>
    <xf numFmtId="180" fontId="0" fillId="0" borderId="13" xfId="112" applyNumberFormat="1" applyFont="1" applyFill="1" applyBorder="1" applyAlignment="1">
      <alignment horizontal="center" vertical="center"/>
    </xf>
    <xf numFmtId="177" fontId="22" fillId="0" borderId="13" xfId="112" applyNumberFormat="1" applyFont="1" applyFill="1" applyBorder="1" applyAlignment="1">
      <alignment horizontal="center"/>
    </xf>
    <xf numFmtId="0" fontId="0" fillId="0" borderId="13" xfId="112" applyNumberFormat="1" applyFont="1" applyFill="1" applyBorder="1" applyAlignment="1">
      <alignment/>
    </xf>
    <xf numFmtId="0" fontId="52" fillId="0" borderId="0" xfId="137" applyNumberFormat="1" applyFont="1" applyFill="1" applyBorder="1" applyAlignment="1">
      <alignment horizontal="center" vertical="center"/>
    </xf>
    <xf numFmtId="180" fontId="52" fillId="0" borderId="0" xfId="137" applyNumberFormat="1" applyFont="1" applyFill="1" applyBorder="1" applyAlignment="1">
      <alignment horizontal="center" vertical="center"/>
    </xf>
    <xf numFmtId="0" fontId="17" fillId="0" borderId="0" xfId="137" applyNumberFormat="1" applyFont="1" applyFill="1" applyBorder="1" applyAlignment="1">
      <alignment horizontal="center" vertical="center"/>
    </xf>
    <xf numFmtId="0" fontId="39" fillId="0" borderId="13" xfId="137" applyNumberFormat="1" applyFont="1" applyFill="1" applyBorder="1" applyAlignment="1">
      <alignment vertical="center"/>
    </xf>
    <xf numFmtId="180" fontId="22" fillId="0" borderId="0" xfId="0" applyNumberFormat="1" applyFont="1" applyFill="1" applyBorder="1" applyAlignment="1">
      <alignment/>
    </xf>
    <xf numFmtId="3" fontId="29" fillId="0" borderId="13" xfId="381" applyNumberFormat="1" applyFont="1" applyFill="1" applyBorder="1" applyAlignment="1" applyProtection="1">
      <alignment horizontal="center" vertical="center"/>
      <protection/>
    </xf>
    <xf numFmtId="0" fontId="25" fillId="0" borderId="13" xfId="0" applyNumberFormat="1" applyFont="1" applyFill="1" applyBorder="1" applyAlignment="1">
      <alignment horizontal="left" vertical="center"/>
    </xf>
    <xf numFmtId="3" fontId="29" fillId="0" borderId="13" xfId="378" applyNumberFormat="1" applyFont="1" applyFill="1" applyBorder="1" applyAlignment="1" applyProtection="1">
      <alignment horizontal="center" vertical="center"/>
      <protection/>
    </xf>
    <xf numFmtId="3" fontId="93" fillId="0" borderId="19" xfId="449" applyNumberFormat="1" applyFont="1" applyFill="1" applyBorder="1" applyAlignment="1" applyProtection="1">
      <alignment horizontal="center" vertical="center"/>
      <protection/>
    </xf>
    <xf numFmtId="3" fontId="29" fillId="0" borderId="13" xfId="380" applyNumberFormat="1" applyFont="1" applyFill="1" applyBorder="1" applyAlignment="1" applyProtection="1">
      <alignment horizontal="center" vertical="center"/>
      <protection/>
    </xf>
    <xf numFmtId="3" fontId="29" fillId="0" borderId="13" xfId="385" applyNumberFormat="1" applyFont="1" applyFill="1" applyBorder="1" applyAlignment="1" applyProtection="1">
      <alignment horizontal="center" vertical="center"/>
      <protection/>
    </xf>
    <xf numFmtId="3" fontId="29" fillId="0" borderId="13" xfId="383" applyNumberFormat="1" applyFont="1" applyFill="1" applyBorder="1" applyAlignment="1" applyProtection="1">
      <alignment horizontal="center" vertical="center"/>
      <protection/>
    </xf>
    <xf numFmtId="3" fontId="29" fillId="0" borderId="13" xfId="379" applyNumberFormat="1" applyFont="1" applyFill="1" applyBorder="1" applyAlignment="1" applyProtection="1">
      <alignment horizontal="center" vertical="center"/>
      <protection/>
    </xf>
    <xf numFmtId="0" fontId="0" fillId="0" borderId="21" xfId="163" applyNumberFormat="1" applyFont="1" applyFill="1" applyBorder="1" applyAlignment="1">
      <alignment horizontal="left" vertical="center" wrapText="1"/>
    </xf>
    <xf numFmtId="0" fontId="0" fillId="0" borderId="21" xfId="163" applyNumberFormat="1" applyFont="1" applyFill="1" applyBorder="1" applyAlignment="1">
      <alignment horizontal="center" vertical="center" wrapText="1"/>
    </xf>
    <xf numFmtId="0" fontId="22" fillId="0" borderId="0" xfId="159" applyNumberFormat="1" applyFont="1" applyFill="1" applyBorder="1" applyAlignment="1">
      <alignment/>
    </xf>
    <xf numFmtId="0" fontId="37" fillId="0" borderId="0" xfId="246" applyFont="1" applyFill="1">
      <alignment/>
      <protection/>
    </xf>
    <xf numFmtId="0" fontId="37" fillId="0" borderId="0" xfId="250" applyFont="1" applyFill="1">
      <alignment/>
      <protection/>
    </xf>
    <xf numFmtId="0" fontId="37" fillId="0" borderId="0" xfId="253" applyFont="1" applyFill="1">
      <alignment/>
      <protection/>
    </xf>
    <xf numFmtId="0" fontId="37" fillId="0" borderId="0" xfId="256" applyFont="1" applyFill="1">
      <alignment/>
      <protection/>
    </xf>
    <xf numFmtId="0" fontId="37" fillId="0" borderId="0" xfId="391" applyFont="1" applyFill="1">
      <alignment/>
      <protection/>
    </xf>
    <xf numFmtId="0" fontId="37" fillId="0" borderId="0" xfId="392" applyFont="1" applyFill="1">
      <alignment/>
      <protection/>
    </xf>
    <xf numFmtId="0" fontId="37" fillId="0" borderId="0" xfId="393" applyFont="1" applyFill="1">
      <alignment/>
      <protection/>
    </xf>
    <xf numFmtId="0" fontId="37" fillId="0" borderId="0" xfId="394" applyFont="1" applyFill="1">
      <alignment/>
      <protection/>
    </xf>
    <xf numFmtId="0" fontId="37" fillId="0" borderId="0" xfId="395" applyFont="1" applyFill="1">
      <alignment/>
      <protection/>
    </xf>
    <xf numFmtId="0" fontId="37" fillId="0" borderId="0" xfId="388" applyFont="1" applyFill="1">
      <alignment/>
      <protection/>
    </xf>
    <xf numFmtId="0" fontId="37" fillId="0" borderId="0" xfId="362" applyFont="1" applyFill="1">
      <alignment/>
      <protection/>
    </xf>
    <xf numFmtId="0" fontId="37" fillId="0" borderId="0" xfId="364" applyFont="1" applyFill="1">
      <alignment/>
      <protection/>
    </xf>
    <xf numFmtId="0" fontId="37" fillId="0" borderId="0" xfId="390" applyFont="1" applyFill="1">
      <alignment/>
      <protection/>
    </xf>
    <xf numFmtId="0" fontId="37" fillId="0" borderId="0" xfId="366" applyFont="1" applyFill="1">
      <alignment/>
      <protection/>
    </xf>
    <xf numFmtId="0" fontId="37" fillId="0" borderId="0" xfId="368" applyFont="1" applyFill="1">
      <alignment/>
      <protection/>
    </xf>
    <xf numFmtId="181" fontId="22" fillId="0" borderId="0" xfId="159" applyNumberFormat="1" applyFont="1" applyFill="1" applyBorder="1" applyAlignment="1">
      <alignment vertical="center"/>
    </xf>
    <xf numFmtId="181" fontId="22" fillId="0" borderId="0" xfId="159" applyNumberFormat="1" applyFont="1" applyFill="1" applyBorder="1" applyAlignment="1">
      <alignment horizontal="center" vertical="center"/>
    </xf>
    <xf numFmtId="0" fontId="9" fillId="0" borderId="0" xfId="137" applyNumberFormat="1" applyFont="1" applyFill="1" applyBorder="1" applyAlignment="1">
      <alignment horizontal="center" vertical="center"/>
    </xf>
    <xf numFmtId="0" fontId="1" fillId="0" borderId="17" xfId="137" applyNumberFormat="1" applyFont="1" applyFill="1" applyBorder="1" applyAlignment="1">
      <alignment horizontal="center" vertical="center"/>
    </xf>
    <xf numFmtId="0" fontId="26" fillId="0" borderId="13" xfId="159" applyNumberFormat="1" applyFont="1" applyFill="1" applyBorder="1" applyAlignment="1">
      <alignment horizontal="left" vertical="center"/>
    </xf>
    <xf numFmtId="0" fontId="29" fillId="5" borderId="13" xfId="0" applyNumberFormat="1" applyFont="1" applyFill="1" applyBorder="1" applyAlignment="1" applyProtection="1">
      <alignment horizontal="left" vertical="center"/>
      <protection/>
    </xf>
    <xf numFmtId="3" fontId="29" fillId="0" borderId="13" xfId="250" applyNumberFormat="1" applyFont="1" applyFill="1" applyBorder="1" applyAlignment="1" applyProtection="1">
      <alignment horizontal="center" vertical="center"/>
      <protection/>
    </xf>
    <xf numFmtId="3" fontId="29" fillId="0" borderId="13" xfId="253" applyNumberFormat="1" applyFont="1" applyFill="1" applyBorder="1" applyAlignment="1" applyProtection="1">
      <alignment horizontal="center" vertical="center"/>
      <protection/>
    </xf>
    <xf numFmtId="3" fontId="29" fillId="0" borderId="13" xfId="256" applyNumberFormat="1" applyFont="1" applyFill="1" applyBorder="1" applyAlignment="1" applyProtection="1">
      <alignment horizontal="center" vertical="center"/>
      <protection/>
    </xf>
    <xf numFmtId="3" fontId="29" fillId="0" borderId="13" xfId="391" applyNumberFormat="1" applyFont="1" applyFill="1" applyBorder="1" applyAlignment="1" applyProtection="1">
      <alignment horizontal="center" vertical="center"/>
      <protection/>
    </xf>
    <xf numFmtId="3" fontId="29" fillId="0" borderId="13" xfId="392" applyNumberFormat="1" applyFont="1" applyFill="1" applyBorder="1" applyAlignment="1" applyProtection="1">
      <alignment horizontal="center" vertical="center"/>
      <protection/>
    </xf>
    <xf numFmtId="3" fontId="29" fillId="0" borderId="13" xfId="393" applyNumberFormat="1" applyFont="1" applyFill="1" applyBorder="1" applyAlignment="1" applyProtection="1">
      <alignment horizontal="center" vertical="center"/>
      <protection/>
    </xf>
    <xf numFmtId="3" fontId="29" fillId="0" borderId="13" xfId="394" applyNumberFormat="1" applyFont="1" applyFill="1" applyBorder="1" applyAlignment="1" applyProtection="1">
      <alignment horizontal="center" vertical="center"/>
      <protection/>
    </xf>
    <xf numFmtId="3" fontId="29" fillId="0" borderId="13" xfId="395" applyNumberFormat="1" applyFont="1" applyFill="1" applyBorder="1" applyAlignment="1" applyProtection="1">
      <alignment horizontal="center" vertical="center"/>
      <protection/>
    </xf>
    <xf numFmtId="3" fontId="29" fillId="0" borderId="13" xfId="388" applyNumberFormat="1" applyFont="1" applyFill="1" applyBorder="1" applyAlignment="1" applyProtection="1">
      <alignment horizontal="center" vertical="center"/>
      <protection/>
    </xf>
    <xf numFmtId="3" fontId="29" fillId="0" borderId="13" xfId="362" applyNumberFormat="1" applyFont="1" applyFill="1" applyBorder="1" applyAlignment="1" applyProtection="1">
      <alignment horizontal="center" vertical="center"/>
      <protection/>
    </xf>
    <xf numFmtId="3" fontId="29" fillId="0" borderId="13" xfId="364" applyNumberFormat="1" applyFont="1" applyFill="1" applyBorder="1" applyAlignment="1" applyProtection="1">
      <alignment horizontal="center" vertical="center"/>
      <protection/>
    </xf>
    <xf numFmtId="3" fontId="29" fillId="0" borderId="13" xfId="390" applyNumberFormat="1" applyFont="1" applyFill="1" applyBorder="1" applyAlignment="1" applyProtection="1">
      <alignment horizontal="center" vertical="center"/>
      <protection/>
    </xf>
    <xf numFmtId="3" fontId="29" fillId="0" borderId="13" xfId="366" applyNumberFormat="1" applyFont="1" applyFill="1" applyBorder="1" applyAlignment="1" applyProtection="1">
      <alignment horizontal="center" vertical="center"/>
      <protection/>
    </xf>
    <xf numFmtId="3" fontId="29" fillId="0" borderId="13" xfId="368" applyNumberFormat="1" applyFont="1" applyFill="1" applyBorder="1" applyAlignment="1" applyProtection="1">
      <alignment horizontal="center" vertical="center"/>
      <protection/>
    </xf>
    <xf numFmtId="0" fontId="22" fillId="0" borderId="0" xfId="159" applyNumberFormat="1" applyFont="1" applyFill="1" applyBorder="1" applyAlignment="1">
      <alignment horizontal="center"/>
    </xf>
    <xf numFmtId="0" fontId="22" fillId="0" borderId="0" xfId="155" applyNumberFormat="1" applyFont="1" applyFill="1" applyBorder="1" applyAlignment="1">
      <alignment/>
    </xf>
    <xf numFmtId="0" fontId="22" fillId="0" borderId="0" xfId="155" applyNumberFormat="1" applyFont="1" applyFill="1" applyBorder="1" applyAlignment="1">
      <alignment vertical="center"/>
    </xf>
    <xf numFmtId="0" fontId="22" fillId="0" borderId="0" xfId="155" applyNumberFormat="1" applyFont="1" applyFill="1" applyBorder="1" applyAlignment="1">
      <alignment horizontal="center" vertical="center"/>
    </xf>
    <xf numFmtId="180" fontId="22" fillId="0" borderId="0" xfId="155" applyNumberFormat="1" applyFont="1" applyFill="1" applyBorder="1" applyAlignment="1">
      <alignment horizontal="center"/>
    </xf>
    <xf numFmtId="181" fontId="22" fillId="0" borderId="0" xfId="155" applyNumberFormat="1" applyFont="1" applyFill="1" applyBorder="1" applyAlignment="1">
      <alignment vertical="center"/>
    </xf>
    <xf numFmtId="181" fontId="22" fillId="0" borderId="0" xfId="155" applyNumberFormat="1" applyFont="1" applyFill="1" applyBorder="1" applyAlignment="1">
      <alignment horizontal="center" vertical="center"/>
    </xf>
    <xf numFmtId="3" fontId="29" fillId="0" borderId="0" xfId="0" applyNumberFormat="1" applyFont="1" applyFill="1" applyAlignment="1">
      <alignment horizontal="center" vertical="center"/>
    </xf>
    <xf numFmtId="3" fontId="29" fillId="0" borderId="0" xfId="0" applyNumberFormat="1" applyFont="1" applyFill="1" applyAlignment="1">
      <alignment vertical="center"/>
    </xf>
    <xf numFmtId="0" fontId="26" fillId="0" borderId="13" xfId="155" applyNumberFormat="1" applyFont="1" applyFill="1" applyBorder="1" applyAlignment="1">
      <alignment horizontal="center" vertical="center"/>
    </xf>
    <xf numFmtId="0" fontId="41" fillId="0" borderId="13" xfId="155" applyNumberFormat="1" applyFont="1" applyFill="1" applyBorder="1" applyAlignment="1">
      <alignment horizontal="center" vertical="center"/>
    </xf>
    <xf numFmtId="0" fontId="55" fillId="0" borderId="13" xfId="155" applyNumberFormat="1" applyFont="1" applyFill="1" applyBorder="1" applyAlignment="1">
      <alignment horizontal="center" vertical="center"/>
    </xf>
    <xf numFmtId="184" fontId="44" fillId="0" borderId="13" xfId="137" applyNumberFormat="1" applyFont="1" applyFill="1" applyBorder="1" applyAlignment="1">
      <alignment horizontal="center" vertical="center"/>
    </xf>
    <xf numFmtId="0" fontId="34" fillId="0" borderId="13" xfId="137" applyNumberFormat="1" applyFont="1" applyFill="1" applyBorder="1" applyAlignment="1">
      <alignment horizontal="center" vertical="center"/>
    </xf>
    <xf numFmtId="0" fontId="41" fillId="0" borderId="13" xfId="155" applyNumberFormat="1" applyFont="1" applyFill="1" applyBorder="1" applyAlignment="1">
      <alignment horizontal="left" vertical="center"/>
    </xf>
    <xf numFmtId="179" fontId="34" fillId="0" borderId="13" xfId="137" applyNumberFormat="1" applyFont="1" applyFill="1" applyBorder="1" applyAlignment="1">
      <alignment horizontal="center" vertical="center"/>
    </xf>
    <xf numFmtId="0" fontId="25" fillId="0" borderId="13" xfId="137" applyNumberFormat="1" applyFont="1" applyFill="1" applyBorder="1" applyAlignment="1">
      <alignment horizontal="center" vertical="center"/>
    </xf>
    <xf numFmtId="0" fontId="25" fillId="0" borderId="25" xfId="137" applyNumberFormat="1" applyFont="1" applyFill="1" applyBorder="1" applyAlignment="1">
      <alignment horizontal="center" vertical="center"/>
    </xf>
    <xf numFmtId="3" fontId="29" fillId="0" borderId="25" xfId="358" applyNumberFormat="1" applyFont="1" applyFill="1" applyBorder="1" applyAlignment="1" applyProtection="1">
      <alignment horizontal="center" vertical="center"/>
      <protection/>
    </xf>
    <xf numFmtId="3" fontId="29" fillId="0" borderId="13" xfId="360" applyNumberFormat="1" applyFont="1" applyFill="1" applyBorder="1" applyAlignment="1" applyProtection="1">
      <alignment horizontal="center" vertical="center"/>
      <protection/>
    </xf>
    <xf numFmtId="3" fontId="29" fillId="0" borderId="13" xfId="377" applyNumberFormat="1" applyFont="1" applyFill="1" applyBorder="1" applyAlignment="1" applyProtection="1">
      <alignment horizontal="center" vertical="center"/>
      <protection/>
    </xf>
    <xf numFmtId="0" fontId="29" fillId="0" borderId="13" xfId="0" applyNumberFormat="1" applyFont="1" applyFill="1" applyBorder="1" applyAlignment="1">
      <alignment horizontal="center" vertical="center"/>
    </xf>
    <xf numFmtId="0" fontId="22" fillId="0" borderId="13" xfId="155" applyNumberFormat="1" applyFont="1" applyFill="1" applyBorder="1" applyAlignment="1">
      <alignment/>
    </xf>
    <xf numFmtId="0" fontId="25" fillId="0" borderId="13" xfId="0" applyNumberFormat="1" applyFont="1" applyFill="1" applyBorder="1" applyAlignment="1">
      <alignment horizontal="center" vertical="center"/>
    </xf>
    <xf numFmtId="0" fontId="25" fillId="0" borderId="13" xfId="120" applyNumberFormat="1" applyFont="1" applyFill="1" applyBorder="1" applyAlignment="1">
      <alignment horizontal="center" vertical="center"/>
    </xf>
    <xf numFmtId="0" fontId="29" fillId="0" borderId="13" xfId="120" applyNumberFormat="1" applyFont="1" applyFill="1" applyBorder="1" applyAlignment="1">
      <alignment horizontal="center" vertical="center"/>
    </xf>
    <xf numFmtId="0" fontId="22" fillId="0" borderId="13" xfId="155" applyNumberFormat="1" applyFont="1" applyFill="1" applyBorder="1" applyAlignment="1">
      <alignment vertical="center"/>
    </xf>
    <xf numFmtId="0" fontId="22" fillId="0" borderId="13" xfId="155" applyNumberFormat="1" applyFont="1" applyFill="1" applyBorder="1" applyAlignment="1">
      <alignment horizontal="center" vertical="center"/>
    </xf>
    <xf numFmtId="0" fontId="22" fillId="0" borderId="13" xfId="155" applyNumberFormat="1" applyFont="1" applyFill="1" applyBorder="1" applyAlignment="1">
      <alignment horizontal="center"/>
    </xf>
    <xf numFmtId="181" fontId="22" fillId="0" borderId="13" xfId="155" applyNumberFormat="1" applyFont="1" applyFill="1" applyBorder="1" applyAlignment="1">
      <alignment horizontal="center" vertical="center"/>
    </xf>
    <xf numFmtId="180" fontId="22" fillId="0" borderId="13" xfId="155" applyNumberFormat="1" applyFont="1" applyFill="1" applyBorder="1" applyAlignment="1">
      <alignment horizontal="center"/>
    </xf>
    <xf numFmtId="0" fontId="22" fillId="0" borderId="0" xfId="133" applyNumberFormat="1" applyFont="1" applyFill="1" applyAlignment="1">
      <alignment/>
    </xf>
    <xf numFmtId="0" fontId="0" fillId="0" borderId="0" xfId="163" applyNumberFormat="1" applyFont="1" applyFill="1" applyBorder="1" applyAlignment="1">
      <alignment horizontal="left" vertical="center" indent="2"/>
    </xf>
    <xf numFmtId="0" fontId="100" fillId="0" borderId="0" xfId="449" applyFont="1" applyFill="1" applyAlignment="1">
      <alignment horizontal="center"/>
      <protection/>
    </xf>
    <xf numFmtId="0" fontId="101" fillId="0" borderId="0" xfId="449" applyFont="1" applyFill="1" applyAlignment="1">
      <alignment horizontal="center"/>
      <protection/>
    </xf>
    <xf numFmtId="0" fontId="37" fillId="0" borderId="0" xfId="449" applyFill="1">
      <alignment/>
      <protection/>
    </xf>
    <xf numFmtId="179" fontId="102" fillId="0" borderId="0" xfId="403" applyNumberFormat="1" applyFont="1" applyFill="1" applyAlignment="1">
      <alignment horizontal="center"/>
    </xf>
    <xf numFmtId="0" fontId="93" fillId="0" borderId="13" xfId="449" applyFont="1" applyFill="1" applyBorder="1" applyAlignment="1">
      <alignment horizontal="center" vertical="center" wrapText="1"/>
      <protection/>
    </xf>
    <xf numFmtId="3" fontId="32" fillId="18" borderId="13" xfId="137" applyNumberFormat="1" applyFont="1" applyFill="1" applyBorder="1" applyAlignment="1" applyProtection="1">
      <alignment horizontal="center" vertical="center"/>
      <protection/>
    </xf>
    <xf numFmtId="3" fontId="29" fillId="0" borderId="13" xfId="0" applyNumberFormat="1" applyFont="1" applyFill="1" applyBorder="1" applyAlignment="1" applyProtection="1">
      <alignment horizontal="center" vertical="center"/>
      <protection/>
    </xf>
    <xf numFmtId="179" fontId="93" fillId="0" borderId="13" xfId="403" applyNumberFormat="1" applyFont="1" applyFill="1" applyBorder="1" applyAlignment="1">
      <alignment horizontal="center" vertical="center" wrapText="1"/>
    </xf>
    <xf numFmtId="179" fontId="92" fillId="0" borderId="13" xfId="403" applyNumberFormat="1" applyFont="1" applyFill="1" applyBorder="1" applyAlignment="1">
      <alignment horizontal="center" vertical="center" wrapText="1"/>
    </xf>
    <xf numFmtId="0" fontId="103" fillId="0" borderId="0" xfId="0" applyFont="1" applyFill="1" applyBorder="1" applyAlignment="1">
      <alignment/>
    </xf>
    <xf numFmtId="0" fontId="103" fillId="0" borderId="0" xfId="0" applyFont="1" applyFill="1" applyBorder="1" applyAlignment="1">
      <alignment horizontal="center" vertical="center"/>
    </xf>
    <xf numFmtId="0" fontId="104" fillId="0" borderId="0" xfId="0" applyFont="1" applyFill="1" applyBorder="1" applyAlignment="1">
      <alignment horizontal="left" vertical="center"/>
    </xf>
    <xf numFmtId="0" fontId="105" fillId="0" borderId="0" xfId="0" applyFont="1" applyFill="1" applyAlignment="1">
      <alignment horizontal="center"/>
    </xf>
    <xf numFmtId="0" fontId="100" fillId="0" borderId="0" xfId="0" applyFont="1" applyFill="1" applyAlignment="1">
      <alignment horizontal="center"/>
    </xf>
    <xf numFmtId="0" fontId="100" fillId="0" borderId="0" xfId="0" applyFont="1" applyFill="1" applyAlignment="1">
      <alignment horizontal="center" vertical="center"/>
    </xf>
    <xf numFmtId="0" fontId="101" fillId="0" borderId="0" xfId="0" applyFont="1" applyFill="1" applyBorder="1" applyAlignment="1">
      <alignment horizontal="center"/>
    </xf>
    <xf numFmtId="0" fontId="101" fillId="0" borderId="0" xfId="0" applyFont="1" applyFill="1" applyBorder="1" applyAlignment="1">
      <alignment horizontal="center" vertical="center"/>
    </xf>
    <xf numFmtId="0" fontId="102" fillId="0" borderId="0" xfId="0" applyFont="1" applyFill="1" applyBorder="1" applyAlignment="1">
      <alignment horizontal="center"/>
    </xf>
    <xf numFmtId="0" fontId="103" fillId="0" borderId="13" xfId="0" applyFont="1" applyFill="1" applyBorder="1" applyAlignment="1">
      <alignment horizontal="center" vertical="center"/>
    </xf>
    <xf numFmtId="0" fontId="106" fillId="0" borderId="13" xfId="0" applyFont="1" applyFill="1" applyBorder="1" applyAlignment="1">
      <alignment horizontal="center" vertical="center" wrapText="1"/>
    </xf>
    <xf numFmtId="0" fontId="91" fillId="0" borderId="19" xfId="0" applyFont="1" applyFill="1" applyBorder="1" applyAlignment="1">
      <alignment horizontal="center" vertical="center" wrapText="1"/>
    </xf>
    <xf numFmtId="0" fontId="91" fillId="0" borderId="15" xfId="0" applyFont="1" applyFill="1" applyBorder="1" applyAlignment="1">
      <alignment horizontal="center" vertical="center" wrapText="1"/>
    </xf>
    <xf numFmtId="179" fontId="91" fillId="0" borderId="13" xfId="0" applyNumberFormat="1" applyFont="1" applyFill="1" applyBorder="1" applyAlignment="1">
      <alignment horizontal="center" vertical="center" wrapText="1"/>
    </xf>
    <xf numFmtId="0" fontId="103" fillId="0" borderId="13" xfId="0" applyFont="1" applyFill="1" applyBorder="1" applyAlignment="1">
      <alignment horizontal="center" vertical="center"/>
    </xf>
    <xf numFmtId="0" fontId="29" fillId="0" borderId="13" xfId="0" applyFont="1" applyFill="1" applyBorder="1" applyAlignment="1">
      <alignment horizontal="center" vertical="center"/>
    </xf>
    <xf numFmtId="0" fontId="0" fillId="0" borderId="17" xfId="137" applyNumberFormat="1" applyFont="1" applyFill="1" applyBorder="1" applyAlignment="1">
      <alignment vertical="center"/>
    </xf>
    <xf numFmtId="0" fontId="37" fillId="0" borderId="0" xfId="133" applyNumberFormat="1" applyFont="1" applyFill="1" applyBorder="1" applyAlignment="1">
      <alignment horizontal="center"/>
    </xf>
    <xf numFmtId="179" fontId="26" fillId="0" borderId="13" xfId="133" applyNumberFormat="1" applyFont="1" applyFill="1" applyBorder="1" applyAlignment="1">
      <alignment horizontal="center" vertical="center"/>
    </xf>
    <xf numFmtId="179" fontId="55" fillId="0" borderId="13" xfId="133" applyNumberFormat="1" applyFont="1" applyFill="1" applyBorder="1" applyAlignment="1">
      <alignment horizontal="center" vertical="center"/>
    </xf>
    <xf numFmtId="0" fontId="32" fillId="0" borderId="13" xfId="0" applyNumberFormat="1" applyFont="1" applyFill="1" applyBorder="1" applyAlignment="1" applyProtection="1">
      <alignment horizontal="left" vertical="center"/>
      <protection/>
    </xf>
    <xf numFmtId="0" fontId="29" fillId="0" borderId="13" xfId="0" applyNumberFormat="1" applyFont="1" applyFill="1" applyBorder="1" applyAlignment="1" applyProtection="1">
      <alignment horizontal="left" vertical="center"/>
      <protection/>
    </xf>
    <xf numFmtId="3" fontId="28" fillId="0" borderId="13" xfId="0" applyNumberFormat="1" applyFont="1" applyFill="1" applyBorder="1" applyAlignment="1" applyProtection="1">
      <alignment horizontal="center" vertical="center"/>
      <protection/>
    </xf>
    <xf numFmtId="0" fontId="22" fillId="0" borderId="13" xfId="133" applyNumberFormat="1" applyFont="1" applyFill="1" applyBorder="1" applyAlignment="1">
      <alignment/>
    </xf>
    <xf numFmtId="0" fontId="25" fillId="0" borderId="13" xfId="137" applyNumberFormat="1" applyFont="1" applyFill="1" applyBorder="1" applyAlignment="1">
      <alignment horizontal="left" vertical="center"/>
    </xf>
    <xf numFmtId="3" fontId="29" fillId="0" borderId="13" xfId="282" applyNumberFormat="1" applyFont="1" applyFill="1" applyBorder="1" applyAlignment="1" applyProtection="1">
      <alignment horizontal="center" vertical="center"/>
      <protection/>
    </xf>
    <xf numFmtId="0" fontId="25" fillId="3" borderId="13" xfId="120" applyNumberFormat="1" applyFont="1" applyFill="1" applyBorder="1" applyAlignment="1">
      <alignment vertical="center"/>
    </xf>
    <xf numFmtId="3" fontId="29" fillId="0" borderId="13" xfId="287" applyNumberFormat="1" applyFont="1" applyFill="1" applyBorder="1" applyAlignment="1" applyProtection="1">
      <alignment horizontal="center" vertical="center"/>
      <protection/>
    </xf>
    <xf numFmtId="3" fontId="29" fillId="0" borderId="13" xfId="290" applyNumberFormat="1" applyFont="1" applyFill="1" applyBorder="1" applyAlignment="1" applyProtection="1">
      <alignment horizontal="center" vertical="center"/>
      <protection/>
    </xf>
    <xf numFmtId="0" fontId="25" fillId="3" borderId="13" xfId="137" applyNumberFormat="1" applyFont="1" applyFill="1" applyBorder="1" applyAlignment="1">
      <alignment vertical="center"/>
    </xf>
    <xf numFmtId="179" fontId="41" fillId="0" borderId="13" xfId="133" applyNumberFormat="1" applyFont="1" applyFill="1" applyBorder="1" applyAlignment="1">
      <alignment horizontal="center" vertical="center"/>
    </xf>
    <xf numFmtId="3" fontId="29" fillId="0" borderId="13" xfId="286" applyNumberFormat="1" applyFont="1" applyFill="1" applyBorder="1" applyAlignment="1" applyProtection="1">
      <alignment horizontal="center" vertical="center"/>
      <protection/>
    </xf>
    <xf numFmtId="0" fontId="60" fillId="3" borderId="0" xfId="0" applyNumberFormat="1" applyFont="1" applyFill="1" applyBorder="1" applyAlignment="1">
      <alignment horizontal="center" vertical="center"/>
    </xf>
    <xf numFmtId="0" fontId="103" fillId="18" borderId="0" xfId="0" applyFont="1" applyFill="1" applyBorder="1" applyAlignment="1">
      <alignment vertical="center"/>
    </xf>
    <xf numFmtId="0" fontId="103" fillId="18" borderId="0" xfId="0" applyFont="1" applyFill="1" applyBorder="1" applyAlignment="1">
      <alignment horizontal="center" vertical="center"/>
    </xf>
    <xf numFmtId="0" fontId="61" fillId="18" borderId="0" xfId="0" applyNumberFormat="1" applyFont="1" applyFill="1" applyBorder="1" applyAlignment="1" applyProtection="1">
      <alignment horizontal="center" vertical="center"/>
      <protection/>
    </xf>
    <xf numFmtId="0" fontId="29" fillId="18" borderId="26" xfId="0" applyNumberFormat="1" applyFont="1" applyFill="1" applyBorder="1" applyAlignment="1" applyProtection="1">
      <alignment vertical="center"/>
      <protection/>
    </xf>
    <xf numFmtId="0" fontId="29" fillId="18" borderId="26" xfId="0" applyNumberFormat="1" applyFont="1" applyFill="1" applyBorder="1" applyAlignment="1" applyProtection="1">
      <alignment horizontal="center" vertical="center"/>
      <protection/>
    </xf>
    <xf numFmtId="0" fontId="32" fillId="18" borderId="13" xfId="0" applyNumberFormat="1" applyFont="1" applyFill="1" applyBorder="1" applyAlignment="1" applyProtection="1">
      <alignment horizontal="center" vertical="center"/>
      <protection/>
    </xf>
    <xf numFmtId="0" fontId="32" fillId="0" borderId="13" xfId="0" applyNumberFormat="1" applyFont="1" applyFill="1" applyBorder="1" applyAlignment="1" applyProtection="1">
      <alignment horizontal="center" vertical="center"/>
      <protection/>
    </xf>
    <xf numFmtId="0" fontId="32" fillId="0" borderId="19" xfId="0" applyNumberFormat="1" applyFont="1" applyFill="1" applyBorder="1" applyAlignment="1" applyProtection="1">
      <alignment horizontal="left" vertical="center"/>
      <protection/>
    </xf>
    <xf numFmtId="3" fontId="29" fillId="0" borderId="27" xfId="0" applyNumberFormat="1" applyFont="1" applyFill="1" applyBorder="1" applyAlignment="1" applyProtection="1">
      <alignment horizontal="center" vertical="center"/>
      <protection/>
    </xf>
    <xf numFmtId="0" fontId="29" fillId="0" borderId="19" xfId="0" applyNumberFormat="1" applyFont="1" applyFill="1" applyBorder="1" applyAlignment="1" applyProtection="1">
      <alignment horizontal="left" vertical="center"/>
      <protection/>
    </xf>
    <xf numFmtId="3" fontId="29" fillId="0" borderId="28" xfId="0" applyNumberFormat="1" applyFont="1" applyFill="1" applyBorder="1" applyAlignment="1" applyProtection="1">
      <alignment horizontal="center" vertical="center"/>
      <protection/>
    </xf>
    <xf numFmtId="0" fontId="0" fillId="0" borderId="0" xfId="137" applyNumberFormat="1" applyFont="1" applyFill="1" applyBorder="1" applyAlignment="1">
      <alignment vertical="center"/>
    </xf>
    <xf numFmtId="0" fontId="0" fillId="0" borderId="0" xfId="137" applyNumberFormat="1" applyFont="1" applyFill="1" applyBorder="1" applyAlignment="1">
      <alignment horizontal="center" vertical="center"/>
    </xf>
    <xf numFmtId="184" fontId="0" fillId="0" borderId="0" xfId="137" applyNumberFormat="1" applyFont="1" applyFill="1" applyBorder="1" applyAlignment="1">
      <alignment horizontal="center" vertical="center"/>
    </xf>
    <xf numFmtId="184" fontId="4" fillId="0" borderId="0" xfId="137" applyNumberFormat="1" applyFont="1" applyFill="1" applyBorder="1" applyAlignment="1">
      <alignment horizontal="center" vertical="center"/>
    </xf>
    <xf numFmtId="0" fontId="62" fillId="0" borderId="0" xfId="137" applyNumberFormat="1" applyFont="1" applyFill="1" applyBorder="1" applyAlignment="1">
      <alignment horizontal="center" vertical="center"/>
    </xf>
    <xf numFmtId="184" fontId="62" fillId="0" borderId="0" xfId="137" applyNumberFormat="1" applyFont="1" applyFill="1" applyBorder="1" applyAlignment="1">
      <alignment horizontal="center" vertical="center"/>
    </xf>
    <xf numFmtId="0" fontId="45" fillId="0" borderId="0" xfId="137" applyNumberFormat="1" applyFont="1" applyFill="1" applyBorder="1" applyAlignment="1">
      <alignment horizontal="center" vertical="center"/>
    </xf>
    <xf numFmtId="184" fontId="45" fillId="0" borderId="0" xfId="137" applyNumberFormat="1" applyFont="1" applyFill="1" applyBorder="1" applyAlignment="1">
      <alignment horizontal="center" vertical="center"/>
    </xf>
    <xf numFmtId="184" fontId="26" fillId="0" borderId="13" xfId="154" applyNumberFormat="1" applyFont="1" applyFill="1" applyBorder="1" applyAlignment="1" applyProtection="1">
      <alignment horizontal="center" vertical="center" wrapText="1"/>
      <protection locked="0"/>
    </xf>
    <xf numFmtId="184" fontId="28" fillId="0" borderId="13" xfId="143" applyNumberFormat="1" applyFont="1" applyFill="1" applyBorder="1" applyAlignment="1">
      <alignment horizontal="center" vertical="center"/>
    </xf>
    <xf numFmtId="184" fontId="34" fillId="0" borderId="13" xfId="137" applyNumberFormat="1" applyFont="1" applyFill="1" applyBorder="1" applyAlignment="1">
      <alignment horizontal="center" vertical="center"/>
    </xf>
    <xf numFmtId="3" fontId="29" fillId="0" borderId="13" xfId="187" applyNumberFormat="1" applyFont="1" applyFill="1" applyBorder="1" applyAlignment="1" applyProtection="1">
      <alignment horizontal="center" vertical="center"/>
      <protection/>
    </xf>
    <xf numFmtId="3" fontId="29" fillId="0" borderId="13" xfId="198" applyNumberFormat="1" applyFont="1" applyFill="1" applyBorder="1" applyAlignment="1" applyProtection="1">
      <alignment horizontal="center" vertical="center"/>
      <protection/>
    </xf>
    <xf numFmtId="3" fontId="29" fillId="0" borderId="13" xfId="178" applyNumberFormat="1" applyFont="1" applyFill="1" applyBorder="1" applyAlignment="1" applyProtection="1">
      <alignment horizontal="center" vertical="center"/>
      <protection/>
    </xf>
    <xf numFmtId="3" fontId="29" fillId="0" borderId="13" xfId="200" applyNumberFormat="1" applyFont="1" applyFill="1" applyBorder="1" applyAlignment="1" applyProtection="1">
      <alignment horizontal="center" vertical="center"/>
      <protection/>
    </xf>
    <xf numFmtId="3" fontId="29" fillId="0" borderId="13" xfId="126" applyNumberFormat="1" applyFont="1" applyFill="1" applyBorder="1" applyAlignment="1" applyProtection="1">
      <alignment horizontal="center" vertical="center"/>
      <protection/>
    </xf>
    <xf numFmtId="3" fontId="29" fillId="0" borderId="13" xfId="184" applyNumberFormat="1" applyFont="1" applyFill="1" applyBorder="1" applyAlignment="1" applyProtection="1">
      <alignment horizontal="center" vertical="center"/>
      <protection/>
    </xf>
    <xf numFmtId="0" fontId="0" fillId="0" borderId="13" xfId="137" applyNumberFormat="1" applyFont="1" applyFill="1" applyBorder="1" applyAlignment="1">
      <alignment vertical="center"/>
    </xf>
    <xf numFmtId="3" fontId="29" fillId="0" borderId="13" xfId="204" applyNumberFormat="1" applyFont="1" applyFill="1" applyBorder="1" applyAlignment="1" applyProtection="1">
      <alignment horizontal="center" vertical="center"/>
      <protection/>
    </xf>
    <xf numFmtId="0" fontId="0" fillId="0" borderId="13" xfId="137" applyNumberFormat="1" applyFont="1" applyFill="1" applyBorder="1" applyAlignment="1">
      <alignment horizontal="center" vertical="center"/>
    </xf>
    <xf numFmtId="3" fontId="29" fillId="0" borderId="13" xfId="218" applyNumberFormat="1" applyFont="1" applyFill="1" applyBorder="1" applyAlignment="1" applyProtection="1">
      <alignment horizontal="center" vertical="center"/>
      <protection/>
    </xf>
    <xf numFmtId="3" fontId="29" fillId="0" borderId="13" xfId="208" applyNumberFormat="1" applyFont="1" applyFill="1" applyBorder="1" applyAlignment="1" applyProtection="1">
      <alignment horizontal="center" vertical="center"/>
      <protection/>
    </xf>
    <xf numFmtId="0" fontId="25" fillId="0" borderId="16" xfId="123" applyNumberFormat="1" applyFont="1" applyFill="1" applyBorder="1" applyAlignment="1">
      <alignment vertical="center"/>
    </xf>
    <xf numFmtId="3" fontId="29" fillId="0" borderId="16" xfId="208" applyNumberFormat="1" applyFont="1" applyFill="1" applyBorder="1" applyAlignment="1" applyProtection="1">
      <alignment horizontal="center" vertical="center"/>
      <protection/>
    </xf>
    <xf numFmtId="184" fontId="17" fillId="0" borderId="13" xfId="137" applyNumberFormat="1" applyFont="1" applyFill="1" applyBorder="1" applyAlignment="1">
      <alignment horizontal="center" vertical="center"/>
    </xf>
    <xf numFmtId="3" fontId="29" fillId="0" borderId="13" xfId="139" applyNumberFormat="1" applyFont="1" applyFill="1" applyBorder="1" applyAlignment="1" applyProtection="1">
      <alignment horizontal="center" vertical="center"/>
      <protection/>
    </xf>
    <xf numFmtId="3" fontId="29" fillId="0" borderId="13" xfId="40" applyNumberFormat="1" applyFont="1" applyFill="1" applyBorder="1" applyAlignment="1" applyProtection="1">
      <alignment horizontal="center" vertical="center"/>
      <protection/>
    </xf>
    <xf numFmtId="179" fontId="29" fillId="0" borderId="13" xfId="137" applyNumberFormat="1" applyFont="1" applyFill="1" applyBorder="1" applyAlignment="1">
      <alignment horizontal="center" vertical="center"/>
    </xf>
    <xf numFmtId="184" fontId="0" fillId="0" borderId="13" xfId="137" applyNumberFormat="1" applyFont="1" applyFill="1" applyBorder="1" applyAlignment="1">
      <alignment horizontal="center" vertical="center"/>
    </xf>
    <xf numFmtId="0" fontId="32" fillId="0" borderId="0" xfId="0" applyNumberFormat="1" applyFont="1" applyFill="1" applyBorder="1" applyAlignment="1" applyProtection="1">
      <alignment horizontal="left" vertical="center"/>
      <protection/>
    </xf>
    <xf numFmtId="3" fontId="32" fillId="0" borderId="0" xfId="0" applyNumberFormat="1" applyFont="1" applyFill="1" applyBorder="1" applyAlignment="1" applyProtection="1">
      <alignment horizontal="center" vertical="center"/>
      <protection/>
    </xf>
    <xf numFmtId="3" fontId="32"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left" vertical="center"/>
      <protection/>
    </xf>
    <xf numFmtId="3" fontId="29" fillId="0" borderId="0" xfId="0" applyNumberFormat="1" applyFont="1" applyFill="1" applyBorder="1" applyAlignment="1" applyProtection="1">
      <alignment horizontal="center" vertical="center"/>
      <protection/>
    </xf>
    <xf numFmtId="3" fontId="29" fillId="0" borderId="0" xfId="0" applyNumberFormat="1" applyFont="1" applyFill="1" applyBorder="1" applyAlignment="1" applyProtection="1">
      <alignment horizontal="center" vertical="center"/>
      <protection/>
    </xf>
    <xf numFmtId="190" fontId="38" fillId="0" borderId="0" xfId="143" applyNumberFormat="1" applyFont="1" applyFill="1" applyBorder="1" applyAlignment="1">
      <alignment vertical="center"/>
    </xf>
    <xf numFmtId="190" fontId="38" fillId="0" borderId="0" xfId="143" applyNumberFormat="1" applyFont="1" applyFill="1" applyBorder="1" applyAlignment="1">
      <alignment horizontal="center" vertical="center"/>
    </xf>
    <xf numFmtId="41" fontId="63" fillId="0" borderId="0" xfId="83" applyNumberFormat="1" applyFont="1" applyFill="1" applyBorder="1" applyAlignment="1">
      <alignment vertical="center"/>
    </xf>
    <xf numFmtId="41" fontId="38" fillId="0" borderId="0" xfId="83" applyNumberFormat="1" applyFont="1" applyFill="1" applyBorder="1" applyAlignment="1">
      <alignment horizontal="center" vertical="center"/>
    </xf>
    <xf numFmtId="177" fontId="38" fillId="0" borderId="0" xfId="143" applyNumberFormat="1" applyFont="1" applyFill="1" applyBorder="1" applyAlignment="1">
      <alignment horizontal="center" vertical="center"/>
    </xf>
    <xf numFmtId="0" fontId="0" fillId="0" borderId="0" xfId="0" applyFill="1" applyAlignment="1">
      <alignment vertical="center"/>
    </xf>
    <xf numFmtId="0" fontId="4" fillId="0" borderId="0" xfId="137" applyNumberFormat="1" applyFont="1" applyFill="1" applyBorder="1" applyAlignment="1">
      <alignment vertical="center"/>
    </xf>
    <xf numFmtId="177" fontId="4" fillId="0" borderId="0" xfId="137" applyNumberFormat="1" applyFont="1" applyFill="1" applyBorder="1" applyAlignment="1">
      <alignment horizontal="center" vertical="center"/>
    </xf>
    <xf numFmtId="190" fontId="64" fillId="0" borderId="0" xfId="143" applyNumberFormat="1" applyFont="1" applyFill="1" applyBorder="1" applyAlignment="1">
      <alignment horizontal="center" vertical="center"/>
    </xf>
    <xf numFmtId="177" fontId="64" fillId="0" borderId="0" xfId="143" applyNumberFormat="1" applyFont="1" applyFill="1" applyBorder="1" applyAlignment="1">
      <alignment horizontal="center" vertical="center"/>
    </xf>
    <xf numFmtId="177" fontId="37" fillId="0" borderId="0" xfId="143" applyNumberFormat="1" applyFont="1" applyFill="1" applyBorder="1" applyAlignment="1">
      <alignment horizontal="center" vertical="center"/>
    </xf>
    <xf numFmtId="190" fontId="65" fillId="0" borderId="13" xfId="133" applyNumberFormat="1" applyFont="1" applyFill="1" applyBorder="1" applyAlignment="1">
      <alignment horizontal="center" vertical="center"/>
    </xf>
    <xf numFmtId="41" fontId="65" fillId="0" borderId="13" xfId="83" applyNumberFormat="1" applyFont="1" applyFill="1" applyBorder="1" applyAlignment="1">
      <alignment horizontal="center" vertical="center"/>
    </xf>
    <xf numFmtId="179" fontId="65" fillId="0" borderId="13" xfId="83" applyNumberFormat="1" applyFont="1" applyFill="1" applyBorder="1" applyAlignment="1">
      <alignment horizontal="center" vertical="center" wrapText="1"/>
    </xf>
    <xf numFmtId="190" fontId="55" fillId="0" borderId="13" xfId="133" applyNumberFormat="1" applyFont="1" applyFill="1" applyBorder="1" applyAlignment="1">
      <alignment horizontal="center" vertical="center"/>
    </xf>
    <xf numFmtId="179" fontId="55" fillId="0" borderId="13" xfId="143" applyNumberFormat="1" applyFont="1" applyFill="1" applyBorder="1" applyAlignment="1">
      <alignment horizontal="center" vertical="center" wrapText="1"/>
    </xf>
    <xf numFmtId="184" fontId="55" fillId="0" borderId="13" xfId="143" applyNumberFormat="1" applyFont="1" applyFill="1" applyBorder="1" applyAlignment="1">
      <alignment horizontal="center" vertical="center" wrapText="1"/>
    </xf>
    <xf numFmtId="190" fontId="41" fillId="0" borderId="13" xfId="133" applyNumberFormat="1" applyFont="1" applyFill="1" applyBorder="1" applyAlignment="1">
      <alignment horizontal="left" vertical="center" wrapText="1"/>
    </xf>
    <xf numFmtId="179" fontId="28" fillId="0" borderId="13" xfId="83" applyNumberFormat="1" applyFont="1" applyFill="1" applyBorder="1" applyAlignment="1">
      <alignment horizontal="center" vertical="center"/>
    </xf>
    <xf numFmtId="190" fontId="29" fillId="0" borderId="13" xfId="133" applyNumberFormat="1" applyFont="1" applyFill="1" applyBorder="1" applyAlignment="1">
      <alignment horizontal="left" vertical="center" wrapText="1" indent="2"/>
    </xf>
    <xf numFmtId="191" fontId="29" fillId="0" borderId="13" xfId="187" applyNumberFormat="1" applyFont="1" applyFill="1" applyBorder="1" applyAlignment="1" applyProtection="1">
      <alignment horizontal="center" vertical="center"/>
      <protection/>
    </xf>
    <xf numFmtId="3" fontId="29" fillId="0" borderId="13" xfId="182" applyNumberFormat="1" applyFont="1" applyFill="1" applyBorder="1" applyAlignment="1" applyProtection="1">
      <alignment horizontal="center" vertical="center"/>
      <protection/>
    </xf>
    <xf numFmtId="3" fontId="29" fillId="0" borderId="13" xfId="177" applyNumberFormat="1" applyFont="1" applyFill="1" applyBorder="1" applyAlignment="1" applyProtection="1">
      <alignment horizontal="center" vertical="center"/>
      <protection/>
    </xf>
    <xf numFmtId="3" fontId="29" fillId="0" borderId="13" xfId="127" applyNumberFormat="1" applyFont="1" applyFill="1" applyBorder="1" applyAlignment="1" applyProtection="1">
      <alignment horizontal="center" vertical="center"/>
      <protection/>
    </xf>
    <xf numFmtId="190" fontId="26" fillId="0" borderId="13" xfId="133" applyNumberFormat="1" applyFont="1" applyFill="1" applyBorder="1" applyAlignment="1">
      <alignment horizontal="left" vertical="center" wrapText="1"/>
    </xf>
    <xf numFmtId="184" fontId="28" fillId="0" borderId="13" xfId="143" applyNumberFormat="1" applyFont="1" applyFill="1" applyBorder="1" applyAlignment="1">
      <alignment horizontal="center" vertical="center" wrapText="1"/>
    </xf>
    <xf numFmtId="41" fontId="63" fillId="0" borderId="0" xfId="83" applyNumberFormat="1" applyFont="1" applyFill="1" applyBorder="1" applyAlignment="1">
      <alignment horizontal="center" vertical="center"/>
    </xf>
    <xf numFmtId="177" fontId="38" fillId="0" borderId="0" xfId="83" applyNumberFormat="1" applyFont="1" applyFill="1" applyBorder="1" applyAlignment="1">
      <alignment horizontal="center" vertical="center"/>
    </xf>
    <xf numFmtId="0" fontId="0" fillId="0" borderId="0" xfId="0" applyFill="1" applyAlignment="1">
      <alignment horizontal="center" vertical="center"/>
    </xf>
    <xf numFmtId="182" fontId="38" fillId="0" borderId="0" xfId="143" applyNumberFormat="1" applyFont="1" applyFill="1" applyBorder="1" applyAlignment="1">
      <alignment horizontal="center" vertical="center"/>
    </xf>
    <xf numFmtId="182" fontId="37" fillId="0" borderId="0" xfId="143" applyNumberFormat="1" applyFont="1" applyFill="1" applyBorder="1" applyAlignment="1">
      <alignment horizontal="center" vertical="center"/>
    </xf>
    <xf numFmtId="190" fontId="29" fillId="0" borderId="13" xfId="133" applyNumberFormat="1" applyFont="1" applyFill="1" applyBorder="1" applyAlignment="1">
      <alignment horizontal="left" vertical="center" wrapText="1" indent="1"/>
    </xf>
    <xf numFmtId="184" fontId="37" fillId="0" borderId="13" xfId="143" applyNumberFormat="1" applyFont="1" applyFill="1" applyBorder="1" applyAlignment="1">
      <alignment horizontal="center" vertical="center" wrapText="1"/>
    </xf>
    <xf numFmtId="3" fontId="32" fillId="0" borderId="18" xfId="181" applyNumberFormat="1" applyFont="1" applyFill="1" applyBorder="1" applyAlignment="1" applyProtection="1">
      <alignment horizontal="center" vertical="center"/>
      <protection/>
    </xf>
    <xf numFmtId="184" fontId="32" fillId="0" borderId="13" xfId="143" applyNumberFormat="1" applyFont="1" applyFill="1" applyBorder="1" applyAlignment="1">
      <alignment horizontal="center" vertical="center" wrapText="1"/>
    </xf>
    <xf numFmtId="3" fontId="32" fillId="0" borderId="13" xfId="181" applyNumberFormat="1" applyFont="1" applyFill="1" applyBorder="1" applyAlignment="1" applyProtection="1">
      <alignment horizontal="center" vertical="center"/>
      <protection/>
    </xf>
    <xf numFmtId="190" fontId="29" fillId="0" borderId="13" xfId="133" applyNumberFormat="1" applyFont="1" applyFill="1" applyBorder="1" applyAlignment="1">
      <alignment horizontal="left" vertical="center" wrapText="1"/>
    </xf>
    <xf numFmtId="3" fontId="29" fillId="0" borderId="13" xfId="185" applyNumberFormat="1" applyFont="1" applyFill="1" applyBorder="1" applyAlignment="1" applyProtection="1">
      <alignment horizontal="center" vertical="center"/>
      <protection/>
    </xf>
    <xf numFmtId="184" fontId="29" fillId="0" borderId="13" xfId="143" applyNumberFormat="1" applyFont="1" applyFill="1" applyBorder="1" applyAlignment="1">
      <alignment horizontal="center" vertical="center" wrapText="1"/>
    </xf>
    <xf numFmtId="3" fontId="32" fillId="0" borderId="13" xfId="183" applyNumberFormat="1" applyFont="1" applyFill="1" applyBorder="1" applyAlignment="1" applyProtection="1">
      <alignment horizontal="center" vertical="center"/>
      <protection/>
    </xf>
    <xf numFmtId="0" fontId="28" fillId="0" borderId="13" xfId="143" applyNumberFormat="1" applyFont="1" applyFill="1" applyBorder="1" applyAlignment="1">
      <alignment horizontal="center" vertical="center"/>
    </xf>
    <xf numFmtId="190" fontId="1" fillId="0" borderId="0" xfId="143" applyNumberFormat="1" applyFont="1" applyFill="1" applyAlignment="1">
      <alignment horizontal="left" vertical="center" wrapText="1"/>
    </xf>
    <xf numFmtId="190" fontId="1" fillId="0" borderId="0" xfId="143" applyNumberFormat="1" applyFont="1" applyFill="1" applyAlignment="1">
      <alignment horizontal="center" vertical="center" wrapText="1"/>
    </xf>
    <xf numFmtId="190" fontId="64" fillId="0" borderId="0" xfId="143" applyNumberFormat="1" applyFont="1" applyFill="1" applyBorder="1" applyAlignment="1" quotePrefix="1">
      <alignment horizontal="center" vertical="center"/>
    </xf>
  </cellXfs>
  <cellStyles count="437">
    <cellStyle name="Normal" xfId="0"/>
    <cellStyle name="Currency [0]" xfId="15"/>
    <cellStyle name="常规_16-2021公共本级基本支出经济 _5" xfId="16"/>
    <cellStyle name="常规_04-2020公共本级支出功能 _17" xfId="17"/>
    <cellStyle name="常规_04-2020公共本级支出功能 _22" xfId="18"/>
    <cellStyle name="输入" xfId="19"/>
    <cellStyle name="常规_21-2021基金支出_1" xfId="20"/>
    <cellStyle name="常规_10-2020基金转移支付_3" xfId="21"/>
    <cellStyle name="Currency" xfId="22"/>
    <cellStyle name="常规 2 3 2_20-2021基金平衡_4" xfId="23"/>
    <cellStyle name="常规_05-2020公共线下 " xfId="24"/>
    <cellStyle name="20% - 强调文字颜色 3" xfId="25"/>
    <cellStyle name="常规_17-2021公共线下_18" xfId="26"/>
    <cellStyle name="Comma [0]" xfId="27"/>
    <cellStyle name="常规_19-2021转移支付分项目_27" xfId="28"/>
    <cellStyle name="差" xfId="29"/>
    <cellStyle name="常规_集团债务季度报表格式---市财政局经建处" xfId="30"/>
    <cellStyle name="40% - 强调文字颜色 3" xfId="31"/>
    <cellStyle name="计算 2" xfId="32"/>
    <cellStyle name="Comma" xfId="33"/>
    <cellStyle name="60% - 强调文字颜色 3" xfId="34"/>
    <cellStyle name="常规_17-2021公共线下_5" xfId="35"/>
    <cellStyle name="Hyperlink" xfId="36"/>
    <cellStyle name="常规_21-2021基金支出_45" xfId="37"/>
    <cellStyle name="常规 4_03-2020公共平衡 " xfId="38"/>
    <cellStyle name="Percent" xfId="39"/>
    <cellStyle name="常规_03-2020公共平衡 _41" xfId="40"/>
    <cellStyle name="常规_03-2020公共平衡 _36" xfId="41"/>
    <cellStyle name="常规_05-2020公共线下 _22" xfId="42"/>
    <cellStyle name="常规_05-2020公共线下 _17" xfId="43"/>
    <cellStyle name="Followed Hyperlink" xfId="44"/>
    <cellStyle name="常规 6" xfId="45"/>
    <cellStyle name="常规_8-2020基金平衡_8" xfId="46"/>
    <cellStyle name="注释" xfId="47"/>
    <cellStyle name="常规_17-2021公共线下_4" xfId="48"/>
    <cellStyle name="60% - 强调文字颜色 2" xfId="49"/>
    <cellStyle name="标题 4" xfId="50"/>
    <cellStyle name="警告文本" xfId="51"/>
    <cellStyle name="标题" xfId="52"/>
    <cellStyle name="解释性文本" xfId="53"/>
    <cellStyle name="标题 1" xfId="54"/>
    <cellStyle name="标题 2" xfId="55"/>
    <cellStyle name="常规_17-2021公共线下_3" xfId="56"/>
    <cellStyle name="60% - 强调文字颜色 1" xfId="57"/>
    <cellStyle name="标题 3" xfId="58"/>
    <cellStyle name="常规_17-2021公共线下_6" xfId="59"/>
    <cellStyle name="60% - 强调文字颜色 4" xfId="60"/>
    <cellStyle name="输出" xfId="61"/>
    <cellStyle name="计算" xfId="62"/>
    <cellStyle name="检查单元格" xfId="63"/>
    <cellStyle name="20% - 强调文字颜色 6" xfId="64"/>
    <cellStyle name="强调文字颜色 2" xfId="65"/>
    <cellStyle name="链接单元格" xfId="66"/>
    <cellStyle name="汇总" xfId="67"/>
    <cellStyle name="好" xfId="68"/>
    <cellStyle name="常规_22-2021基金转移支付_2" xfId="69"/>
    <cellStyle name="常规_03-2020公共平衡 _17" xfId="70"/>
    <cellStyle name="常规_03-2020公共平衡 _22" xfId="71"/>
    <cellStyle name="适中" xfId="72"/>
    <cellStyle name="常规_19-2021转移支付分项目" xfId="73"/>
    <cellStyle name="20% - 强调文字颜色 5" xfId="74"/>
    <cellStyle name="强调文字颜色 1" xfId="75"/>
    <cellStyle name="常规_15-2021公共基本和项目 _6" xfId="76"/>
    <cellStyle name="20% - 强调文字颜色 1" xfId="77"/>
    <cellStyle name="常规_14-2021公共本级支出功能 _2" xfId="78"/>
    <cellStyle name="40% - 强调文字颜色 1" xfId="79"/>
    <cellStyle name="输出 2" xfId="80"/>
    <cellStyle name="20% - 强调文字颜色 2" xfId="81"/>
    <cellStyle name="40% - 强调文字颜色 2" xfId="82"/>
    <cellStyle name="千位分隔[0] 2" xfId="83"/>
    <cellStyle name="强调文字颜色 3" xfId="84"/>
    <cellStyle name="千位分隔[0] 3" xfId="85"/>
    <cellStyle name="强调文字颜色 4" xfId="86"/>
    <cellStyle name="20% - 强调文字颜色 4" xfId="87"/>
    <cellStyle name="40% - 强调文字颜色 4" xfId="88"/>
    <cellStyle name="千位分隔[0] 4" xfId="89"/>
    <cellStyle name="强调文字颜色 5" xfId="90"/>
    <cellStyle name="常规_05-2020公共线下 _1" xfId="91"/>
    <cellStyle name="40% - 强调文字颜色 5" xfId="92"/>
    <cellStyle name="常规_17-2021公共线下_7" xfId="93"/>
    <cellStyle name="60% - 强调文字颜色 5" xfId="94"/>
    <cellStyle name="千位分隔[0] 5" xfId="95"/>
    <cellStyle name="强调文字颜色 6" xfId="96"/>
    <cellStyle name="常规_05-2020公共线下 _2" xfId="97"/>
    <cellStyle name="适中 2" xfId="98"/>
    <cellStyle name="40% - 强调文字颜色 6" xfId="99"/>
    <cellStyle name="常规_17-2021公共线下_8" xfId="100"/>
    <cellStyle name="60% - 强调文字颜色 6" xfId="101"/>
    <cellStyle name="解释性文本 2" xfId="102"/>
    <cellStyle name="常规_19-2021转移支付分项目_26" xfId="103"/>
    <cellStyle name="常规_8-2020基金平衡_26" xfId="104"/>
    <cellStyle name="常规 11" xfId="105"/>
    <cellStyle name="常规 46" xfId="106"/>
    <cellStyle name="标题 1 2" xfId="107"/>
    <cellStyle name="常规 2 3 2_20-2021基金平衡_6" xfId="108"/>
    <cellStyle name="常规 2 3 2_20-2021基金平衡_2" xfId="109"/>
    <cellStyle name="常规 2 2 2" xfId="110"/>
    <cellStyle name="常规 2 3 2_20-2021基金平衡_3" xfId="111"/>
    <cellStyle name="常规 2 2 3" xfId="112"/>
    <cellStyle name="常规_21-2021基金支出_20" xfId="113"/>
    <cellStyle name="常规_21-2021基金支出_15" xfId="114"/>
    <cellStyle name="常规 3 2" xfId="115"/>
    <cellStyle name="常规 4 2 3" xfId="116"/>
    <cellStyle name="常规 2 2" xfId="117"/>
    <cellStyle name="千位分隔[0] 2_03-2020公共平衡 " xfId="118"/>
    <cellStyle name="常规 10" xfId="119"/>
    <cellStyle name="常规 2 3" xfId="120"/>
    <cellStyle name="标题 5" xfId="121"/>
    <cellStyle name="常规 10 2" xfId="122"/>
    <cellStyle name="常规 2 3 2" xfId="123"/>
    <cellStyle name="百分比 2" xfId="124"/>
    <cellStyle name="标题 2 2" xfId="125"/>
    <cellStyle name="常规_01-2020全市收入_2" xfId="126"/>
    <cellStyle name="常规_02-2020全市支出_3" xfId="127"/>
    <cellStyle name="常规_21-2021基金支出" xfId="128"/>
    <cellStyle name="标题 3 2" xfId="129"/>
    <cellStyle name="千位分隔 3" xfId="130"/>
    <cellStyle name="标题 4 2" xfId="131"/>
    <cellStyle name="常规_8-2020基金平衡_6" xfId="132"/>
    <cellStyle name="常规 4" xfId="133"/>
    <cellStyle name="差 2" xfId="134"/>
    <cellStyle name="常规 2 4" xfId="135"/>
    <cellStyle name="常规_8-2020基金平衡_4" xfId="136"/>
    <cellStyle name="常规 2" xfId="137"/>
    <cellStyle name="常规_05-2020公共线下 _4" xfId="138"/>
    <cellStyle name="常规_03-2020公共平衡 _13" xfId="139"/>
    <cellStyle name="常规 3 2 2" xfId="140"/>
    <cellStyle name="千位分隔[0] 3 2" xfId="141"/>
    <cellStyle name="常规 2 5" xfId="142"/>
    <cellStyle name="常规 2 6" xfId="143"/>
    <cellStyle name="常规 2 6 2" xfId="144"/>
    <cellStyle name="常规 2 7" xfId="145"/>
    <cellStyle name="输入 2" xfId="146"/>
    <cellStyle name="常规 2 8" xfId="147"/>
    <cellStyle name="常规 2 9" xfId="148"/>
    <cellStyle name="常规_19-2021转移支付分项目_21" xfId="149"/>
    <cellStyle name="常规_19-2021转移支付分项目_16" xfId="150"/>
    <cellStyle name="常规 2_20-2021基金平衡" xfId="151"/>
    <cellStyle name="常规 3 2_19-2021转移支付分项目" xfId="152"/>
    <cellStyle name="常规_8-2020基金平衡_5" xfId="153"/>
    <cellStyle name="常规_2007人代会数据 2" xfId="154"/>
    <cellStyle name="常规 3" xfId="155"/>
    <cellStyle name="常规_21-2021基金支出_21" xfId="156"/>
    <cellStyle name="常规_21-2021基金支出_16" xfId="157"/>
    <cellStyle name="常规_04-2020公共本级支出功能 _2" xfId="158"/>
    <cellStyle name="常规 3 3" xfId="159"/>
    <cellStyle name="常规_21-2021基金支出_22" xfId="160"/>
    <cellStyle name="常规_21-2021基金支出_17" xfId="161"/>
    <cellStyle name="常规_04-2020公共本级支出功能 _3" xfId="162"/>
    <cellStyle name="常规 3 4" xfId="163"/>
    <cellStyle name="常规_21-2021基金支出_23" xfId="164"/>
    <cellStyle name="常规_21-2021基金支出_18" xfId="165"/>
    <cellStyle name="常规_04-2020公共本级支出功能 _4" xfId="166"/>
    <cellStyle name="常规 3 5" xfId="167"/>
    <cellStyle name="常规 4 2" xfId="168"/>
    <cellStyle name="常规 4 2 2" xfId="169"/>
    <cellStyle name="常规 4 3" xfId="170"/>
    <cellStyle name="常规_8-2020基金平衡_7" xfId="171"/>
    <cellStyle name="常规 5" xfId="172"/>
    <cellStyle name="注释 2" xfId="173"/>
    <cellStyle name="常规 6 2" xfId="174"/>
    <cellStyle name="常规 7" xfId="175"/>
    <cellStyle name="常规 9" xfId="176"/>
    <cellStyle name="常规_02-2020全市支出_2" xfId="177"/>
    <cellStyle name="常规_01-2020全市收入_1" xfId="178"/>
    <cellStyle name="常规_02-2020全市支出_4" xfId="179"/>
    <cellStyle name="常规_01-2020全市收入_3" xfId="180"/>
    <cellStyle name="常规_01-2020全市收入_4" xfId="181"/>
    <cellStyle name="常规_02-2020全市支出_6" xfId="182"/>
    <cellStyle name="常规_01-2020全市收入_5" xfId="183"/>
    <cellStyle name="常规_01-2020全市收入_7" xfId="184"/>
    <cellStyle name="常规_01-2020全市收入_8" xfId="185"/>
    <cellStyle name="常规_02-2020全市支出" xfId="186"/>
    <cellStyle name="常规_02-2020全市支出_1" xfId="187"/>
    <cellStyle name="常规_05-2020公共线下 _5" xfId="188"/>
    <cellStyle name="常规_03-2020公共平衡 _14" xfId="189"/>
    <cellStyle name="常规_05-2020公共线下 _6" xfId="190"/>
    <cellStyle name="常规_03-2020公共平衡 _20" xfId="191"/>
    <cellStyle name="常规_03-2020公共平衡 _15" xfId="192"/>
    <cellStyle name="常规_22-2021基金转移支付_1" xfId="193"/>
    <cellStyle name="常规_05-2020公共线下 _7" xfId="194"/>
    <cellStyle name="常规_03-2020公共平衡 _21" xfId="195"/>
    <cellStyle name="常规_03-2020公共平衡 _16" xfId="196"/>
    <cellStyle name="常规_22-2021基金转移支付_3" xfId="197"/>
    <cellStyle name="常规_03-2020公共平衡 _23" xfId="198"/>
    <cellStyle name="常规_03-2020公共平衡 _18" xfId="199"/>
    <cellStyle name="常规_03-2020公共平衡 _24" xfId="200"/>
    <cellStyle name="常规_03-2020公共平衡 _19" xfId="201"/>
    <cellStyle name="常规_22-2021基金转移支付_4" xfId="202"/>
    <cellStyle name="常规_03-2020公共平衡 _30" xfId="203"/>
    <cellStyle name="常规_03-2020公共平衡 _25" xfId="204"/>
    <cellStyle name="常规_22-2021基金转移支付_5" xfId="205"/>
    <cellStyle name="常规_22-2021基金转移支付_6" xfId="206"/>
    <cellStyle name="常规_03-2020公共平衡 _31" xfId="207"/>
    <cellStyle name="常规_03-2020公共平衡 _26" xfId="208"/>
    <cellStyle name="常规_03-2020公共平衡 _33" xfId="209"/>
    <cellStyle name="常规_03-2020公共平衡 _28" xfId="210"/>
    <cellStyle name="常规_22-2021基金转移支付_8" xfId="211"/>
    <cellStyle name="常规_03-2020公共平衡 _34" xfId="212"/>
    <cellStyle name="常规_03-2020公共平衡 _29" xfId="213"/>
    <cellStyle name="常规_22-2021基金转移支付_9" xfId="214"/>
    <cellStyle name="常规_03-2020公共平衡 _3" xfId="215"/>
    <cellStyle name="常规_22-2021基金转移支付_7" xfId="216"/>
    <cellStyle name="常规_03-2020公共平衡 _32" xfId="217"/>
    <cellStyle name="常规_03-2020公共平衡 _40" xfId="218"/>
    <cellStyle name="常规_03-2020公共平衡 _35" xfId="219"/>
    <cellStyle name="常规_03-2020公共平衡 _37" xfId="220"/>
    <cellStyle name="常规_03-2020公共平衡 _38" xfId="221"/>
    <cellStyle name="常规_03-2020公共平衡 _39" xfId="222"/>
    <cellStyle name="常规_07-2020转移支付分项目 " xfId="223"/>
    <cellStyle name="常规_03-2020公共平衡 _56" xfId="224"/>
    <cellStyle name="常规_03-2020公共平衡 _6" xfId="225"/>
    <cellStyle name="常规_03-2020公共平衡 _7" xfId="226"/>
    <cellStyle name="常规_17-2021公共线下_19" xfId="227"/>
    <cellStyle name="常规_04-2020公共本级支出功能 _10" xfId="228"/>
    <cellStyle name="常规_17-2021公共线下_25" xfId="229"/>
    <cellStyle name="常规_04-2020公共本级支出功能 _11" xfId="230"/>
    <cellStyle name="常规_17-2021公共线下_26" xfId="231"/>
    <cellStyle name="常规_04-2020公共本级支出功能 _12" xfId="232"/>
    <cellStyle name="常规_17-2021公共线下_27" xfId="233"/>
    <cellStyle name="常规_04-2020公共本级支出功能 _13" xfId="234"/>
    <cellStyle name="常规 2_13-2021公共平衡" xfId="235"/>
    <cellStyle name="常规_16-2021公共本级基本支出经济 _1" xfId="236"/>
    <cellStyle name="常规_17-2021公共线下_28" xfId="237"/>
    <cellStyle name="常规_04-2020公共本级支出功能 _14" xfId="238"/>
    <cellStyle name="常规_16-2021公共本级基本支出经济 _2" xfId="239"/>
    <cellStyle name="常规_17-2021公共线下_29" xfId="240"/>
    <cellStyle name="常规_04-2020公共本级支出功能 _15" xfId="241"/>
    <cellStyle name="常规_16-2021公共本级基本支出经济 _3" xfId="242"/>
    <cellStyle name="常规_04-2020公共本级支出功能 _21" xfId="243"/>
    <cellStyle name="常规_04-2020公共本级支出功能 _16" xfId="244"/>
    <cellStyle name="常规_16-2021公共本级基本支出经济 _4" xfId="245"/>
    <cellStyle name="常规_9-2020基金支出_1" xfId="246"/>
    <cellStyle name="常规_04-2020公共本级支出功能 _23" xfId="247"/>
    <cellStyle name="常规_04-2020公共本级支出功能 _18" xfId="248"/>
    <cellStyle name="常规_16-2021公共本级基本支出经济 _6" xfId="249"/>
    <cellStyle name="常规_9-2020基金支出_2" xfId="250"/>
    <cellStyle name="常规_04-2020公共本级支出功能 _19" xfId="251"/>
    <cellStyle name="常规_16-2021公共本级基本支出经济 _7" xfId="252"/>
    <cellStyle name="常规_9-2020基金支出_3" xfId="253"/>
    <cellStyle name="常规_04-2020公共本级支出功能 _25" xfId="254"/>
    <cellStyle name="常规_16-2021公共本级基本支出经济 _8" xfId="255"/>
    <cellStyle name="常规_9-2020基金支出_4" xfId="256"/>
    <cellStyle name="常规_04-2020公共本级支出功能 _26" xfId="257"/>
    <cellStyle name="常规_21-2021基金支出_24" xfId="258"/>
    <cellStyle name="常规_21-2021基金支出_19" xfId="259"/>
    <cellStyle name="常规_04-2020公共本级支出功能 _5" xfId="260"/>
    <cellStyle name="常规_21-2021基金支出_30" xfId="261"/>
    <cellStyle name="常规_21-2021基金支出_25" xfId="262"/>
    <cellStyle name="常规_07-2020转移支付分项目 _10" xfId="263"/>
    <cellStyle name="常规_04-2020公共本级支出功能 _6" xfId="264"/>
    <cellStyle name="常规_21-2021基金支出_26" xfId="265"/>
    <cellStyle name="常规_07-2020转移支付分项目 _11" xfId="266"/>
    <cellStyle name="常规_04-2020公共本级支出功能 _7" xfId="267"/>
    <cellStyle name="常规_21-2021基金支出_31" xfId="268"/>
    <cellStyle name="常规_21-2021基金支出_27" xfId="269"/>
    <cellStyle name="常规_07-2020转移支付分项目 _12" xfId="270"/>
    <cellStyle name="常规_04-2020公共本级支出功能 _8" xfId="271"/>
    <cellStyle name="常规_21-2021基金支出_32" xfId="272"/>
    <cellStyle name="常规_21-2021基金支出_28" xfId="273"/>
    <cellStyle name="常规_07-2020转移支付分项目 _13" xfId="274"/>
    <cellStyle name="常规_04-2020公共本级支出功能 _9" xfId="275"/>
    <cellStyle name="常规_21-2021基金支出_33" xfId="276"/>
    <cellStyle name="常规_05-2020公共线下 _10" xfId="277"/>
    <cellStyle name="常规_05-2020公共线下 _11" xfId="278"/>
    <cellStyle name="常规_05-2020公共线下 _12" xfId="279"/>
    <cellStyle name="常规_05-2020公共线下 _13" xfId="280"/>
    <cellStyle name="常规_05-2020公共线下 _14" xfId="281"/>
    <cellStyle name="常规_05-2020公共线下 _20" xfId="282"/>
    <cellStyle name="常规_05-2020公共线下 _15" xfId="283"/>
    <cellStyle name="常规_05-2020公共线下 _23" xfId="284"/>
    <cellStyle name="常规_05-2020公共线下 _18" xfId="285"/>
    <cellStyle name="常规_05-2020公共线下 _19" xfId="286"/>
    <cellStyle name="常规_05-2020公共线下 _21" xfId="287"/>
    <cellStyle name="常规_05-2020公共线下 _25" xfId="288"/>
    <cellStyle name="常规_05-2020公共线下 _26" xfId="289"/>
    <cellStyle name="常规_05-2020公共线下 _27" xfId="290"/>
    <cellStyle name="常规_05-2020公共线下 _3" xfId="291"/>
    <cellStyle name="常规_21-2021基金支出_29" xfId="292"/>
    <cellStyle name="常规_07-2020转移支付分项目 _14" xfId="293"/>
    <cellStyle name="常规_21-2021基金支出_34" xfId="294"/>
    <cellStyle name="常规_07-2020转移支付分项目 _15" xfId="295"/>
    <cellStyle name="常规_21-2021基金支出_35" xfId="296"/>
    <cellStyle name="常规_21-2021基金支出_40" xfId="297"/>
    <cellStyle name="常规_21-2021基金支出_5" xfId="298"/>
    <cellStyle name="常规_10-2020基金转移支付_7" xfId="299"/>
    <cellStyle name="常规_07-2020转移支付分项目 _3" xfId="300"/>
    <cellStyle name="常规_21-2021基金支出_6" xfId="301"/>
    <cellStyle name="常规_10-2020基金转移支付_8" xfId="302"/>
    <cellStyle name="常规_07-2020转移支付分项目 _4" xfId="303"/>
    <cellStyle name="常规_21-2021基金支出_7" xfId="304"/>
    <cellStyle name="常规_10-2020基金转移支付_9" xfId="305"/>
    <cellStyle name="常规_07-2020转移支付分项目 _5" xfId="306"/>
    <cellStyle name="常规_21-2021基金支出_8" xfId="307"/>
    <cellStyle name="常规_07-2020转移支付分项目 _6" xfId="308"/>
    <cellStyle name="常规_21-2021基金支出_9" xfId="309"/>
    <cellStyle name="常规_07-2020转移支付分项目 _7" xfId="310"/>
    <cellStyle name="常规_07-2020转移支付分项目 _8" xfId="311"/>
    <cellStyle name="常规_20-2021基金平衡" xfId="312"/>
    <cellStyle name="常规_07-2020转移支付分项目 _9" xfId="313"/>
    <cellStyle name="常规_19-2021转移支付分项目_5" xfId="314"/>
    <cellStyle name="常规_10-2020基金转移支付" xfId="315"/>
    <cellStyle name="常规_10-2020基金转移支付_1" xfId="316"/>
    <cellStyle name="常规_10-2020基金转移支付_10" xfId="317"/>
    <cellStyle name="常规_10-2020基金转移支付_2" xfId="318"/>
    <cellStyle name="常规_21-2021基金支出_2" xfId="319"/>
    <cellStyle name="常规_10-2020基金转移支付_4" xfId="320"/>
    <cellStyle name="常规_21-2021基金支出_3" xfId="321"/>
    <cellStyle name="常规_10-2020基金转移支付_5" xfId="322"/>
    <cellStyle name="常规_21-2021基金支出_4" xfId="323"/>
    <cellStyle name="常规_10-2020基金转移支付_6" xfId="324"/>
    <cellStyle name="常规_13-2021公共平衡_4" xfId="325"/>
    <cellStyle name="常规_21-2021基金支出_14" xfId="326"/>
    <cellStyle name="常规_17-2021公共线下" xfId="327"/>
    <cellStyle name="常规_汇总表 3" xfId="328"/>
    <cellStyle name="常规_17-2021公共线下_1" xfId="329"/>
    <cellStyle name="常规_17-2021公共线下_11" xfId="330"/>
    <cellStyle name="常规_17-2021公共线下_2" xfId="331"/>
    <cellStyle name="常规_17-2021公共线下_20" xfId="332"/>
    <cellStyle name="常规_17-2021公共线下_21" xfId="333"/>
    <cellStyle name="常规_19-2021转移支付分项目_1" xfId="334"/>
    <cellStyle name="常规_19-2021转移支付分项目_10" xfId="335"/>
    <cellStyle name="常规_19-2021转移支付分项目_11" xfId="336"/>
    <cellStyle name="常规_19-2021转移支付分项目_12" xfId="337"/>
    <cellStyle name="常规_19-2021转移支付分项目_13" xfId="338"/>
    <cellStyle name="常规_Sheet1" xfId="339"/>
    <cellStyle name="常规_19-2021转移支付分项目_14" xfId="340"/>
    <cellStyle name="常规_19-2021转移支付分项目_20" xfId="341"/>
    <cellStyle name="常规_19-2021转移支付分项目_15" xfId="342"/>
    <cellStyle name="常规_19-2021转移支付分项目_22" xfId="343"/>
    <cellStyle name="常规_19-2021转移支付分项目_17" xfId="344"/>
    <cellStyle name="常规_19-2021转移支付分项目_23" xfId="345"/>
    <cellStyle name="千位分隔 2 2" xfId="346"/>
    <cellStyle name="常规_19-2021转移支付分项目_18" xfId="347"/>
    <cellStyle name="常规_19-2021转移支付分项目_24" xfId="348"/>
    <cellStyle name="千位分隔 2 3" xfId="349"/>
    <cellStyle name="常规_19-2021转移支付分项目_19" xfId="350"/>
    <cellStyle name="常规_19-2021转移支付分项目_2" xfId="351"/>
    <cellStyle name="常规_19-2021转移支付分项目_3" xfId="352"/>
    <cellStyle name="常规_19-2021转移支付分项目_4" xfId="353"/>
    <cellStyle name="常规_8-2020基金平衡_10" xfId="354"/>
    <cellStyle name="常规_19-2021转移支付分项目_6" xfId="355"/>
    <cellStyle name="常规_8-2020基金平衡_11" xfId="356"/>
    <cellStyle name="常规_19-2021转移支付分项目_7" xfId="357"/>
    <cellStyle name="常规_8-2020基金平衡_12" xfId="358"/>
    <cellStyle name="常规_19-2021转移支付分项目_8" xfId="359"/>
    <cellStyle name="常规_8-2020基金平衡_13" xfId="360"/>
    <cellStyle name="常规_19-2021转移支付分项目_9" xfId="361"/>
    <cellStyle name="常规_9-2020基金支出_11" xfId="362"/>
    <cellStyle name="常规_20-2021基金平衡_1" xfId="363"/>
    <cellStyle name="常规_9-2020基金支出_12" xfId="364"/>
    <cellStyle name="常规_20-2021基金平衡_2" xfId="365"/>
    <cellStyle name="常规_9-2020基金支出_14" xfId="366"/>
    <cellStyle name="常规_20-2021基金平衡_4" xfId="367"/>
    <cellStyle name="常规_9-2020基金支出_15" xfId="368"/>
    <cellStyle name="常规_20-2021基金平衡_5" xfId="369"/>
    <cellStyle name="常规_20-2021基金平衡_6" xfId="370"/>
    <cellStyle name="常规_21-2021基金支出_10" xfId="371"/>
    <cellStyle name="常规_21-2021基金支出_11" xfId="372"/>
    <cellStyle name="常规_21-2021基金支出_12" xfId="373"/>
    <cellStyle name="常规_21-2021基金支出_13" xfId="374"/>
    <cellStyle name="常规_8-2020基金平衡" xfId="375"/>
    <cellStyle name="常规_8-2020基金平衡_1" xfId="376"/>
    <cellStyle name="常规_8-2020基金平衡_14" xfId="377"/>
    <cellStyle name="常规_8-2020基金平衡_20" xfId="378"/>
    <cellStyle name="常规_8-2020基金平衡_15" xfId="379"/>
    <cellStyle name="常规_8-2020基金平衡_21" xfId="380"/>
    <cellStyle name="常规_8-2020基金平衡_16" xfId="381"/>
    <cellStyle name="常规_8-2020基金平衡_23" xfId="382"/>
    <cellStyle name="常规_8-2020基金平衡_18" xfId="383"/>
    <cellStyle name="常规_8-2020基金平衡_2" xfId="384"/>
    <cellStyle name="常规_8-2020基金平衡_24" xfId="385"/>
    <cellStyle name="常规_8-2020基金平衡_3" xfId="386"/>
    <cellStyle name="常规_9-2020基金支出" xfId="387"/>
    <cellStyle name="常规_9-2020基金支出_10" xfId="388"/>
    <cellStyle name="常规_20-2021基金平衡_3" xfId="389"/>
    <cellStyle name="常规_9-2020基金支出_13" xfId="390"/>
    <cellStyle name="常规_9-2020基金支出_5" xfId="391"/>
    <cellStyle name="常规_9-2020基金支出_6" xfId="392"/>
    <cellStyle name="常规_9-2020基金支出_7" xfId="393"/>
    <cellStyle name="常规_9-2020基金支出_8" xfId="394"/>
    <cellStyle name="常规_9-2020基金支出_9" xfId="395"/>
    <cellStyle name="常规_Sheet1_13-2021公共平衡" xfId="396"/>
    <cellStyle name="好 2" xfId="397"/>
    <cellStyle name="汇总 2" xfId="398"/>
    <cellStyle name="检查单元格 2" xfId="399"/>
    <cellStyle name="警告文本 2" xfId="400"/>
    <cellStyle name="链接单元格 2" xfId="401"/>
    <cellStyle name="常规_15-2021公共基本和项目 _5" xfId="402"/>
    <cellStyle name="千位分隔 2" xfId="403"/>
    <cellStyle name="常规 9_03-2020公共平衡 " xfId="404"/>
    <cellStyle name="千位分隔 2 3 2 2 2" xfId="405"/>
    <cellStyle name="千位分隔 2 3 2 2 2 2" xfId="406"/>
    <cellStyle name="常规 2_20-2021基金平衡_1" xfId="407"/>
    <cellStyle name="千位分隔 2 3 2 2 2 3" xfId="408"/>
    <cellStyle name="千位分隔 2 4 2" xfId="409"/>
    <cellStyle name="常规_21-2021基金支出_38" xfId="410"/>
    <cellStyle name="常规_21-2021基金支出_43" xfId="411"/>
    <cellStyle name="千位分隔[0] 6" xfId="412"/>
    <cellStyle name="千位分隔[0] 6 2" xfId="413"/>
    <cellStyle name="千位分隔[0] 7" xfId="414"/>
    <cellStyle name="样式 1" xfId="415"/>
    <cellStyle name="常规_19-2021转移支付分项目_25" xfId="416"/>
    <cellStyle name="常规_20-2021基金平衡_7" xfId="417"/>
    <cellStyle name="常规_03-2020公共平衡 " xfId="418"/>
    <cellStyle name="常规_03-2020公共平衡 _1" xfId="419"/>
    <cellStyle name="常规_03-2020公共平衡 _2" xfId="420"/>
    <cellStyle name="常规 2_03-2020公共平衡 " xfId="421"/>
    <cellStyle name="常规 10 2_03-2020公共平衡 " xfId="422"/>
    <cellStyle name="常规_13-2021公共平衡" xfId="423"/>
    <cellStyle name="常规_15-2021公共基本和项目 " xfId="424"/>
    <cellStyle name="常规_21-2021基金支出_46" xfId="425"/>
    <cellStyle name="常规 2_21-2021基金支出" xfId="426"/>
    <cellStyle name="常规_21-2021基金支出_36" xfId="427"/>
    <cellStyle name="常规_21-2021基金支出_41" xfId="428"/>
    <cellStyle name="常规_21-2021基金支出_37" xfId="429"/>
    <cellStyle name="常规_21-2021基金支出_42" xfId="430"/>
    <cellStyle name="常规_21-2021基金支出_39" xfId="431"/>
    <cellStyle name="常规_21-2021基金支出_44" xfId="432"/>
    <cellStyle name="常规_22-2021基金转移支付" xfId="433"/>
    <cellStyle name="常规_22-2021基金转移支付_10" xfId="434"/>
    <cellStyle name="常规_2007人代会数据 2_13-2021公共平衡" xfId="435"/>
    <cellStyle name="常规_2007人代会数据 2_13-2021公共平衡_1" xfId="436"/>
    <cellStyle name="常规_2007人代会数据 2_13-2021公共平衡_2" xfId="437"/>
    <cellStyle name="常规_21-2021基金支出_47" xfId="438"/>
    <cellStyle name="常规_14-2021公共本级支出功能 " xfId="439"/>
    <cellStyle name="常规_14-2021公共本级支出功能 _1" xfId="440"/>
    <cellStyle name="常规_15-2021公共基本和项目 _1" xfId="441"/>
    <cellStyle name="常规_15-2021公共基本和项目 _2" xfId="442"/>
    <cellStyle name="常规_15-2021公共基本和项目 _3" xfId="443"/>
    <cellStyle name="常规_15-2021公共基本和项目 _4" xfId="444"/>
    <cellStyle name="常规_16-2021公共本级基本支出经济 " xfId="445"/>
    <cellStyle name="常规 2 3 2_20-2021基金平衡" xfId="446"/>
    <cellStyle name="常规 2 3 2_20-2021基金平衡_1" xfId="447"/>
    <cellStyle name="常规 2 3 2_20-2021基金平衡_5" xfId="448"/>
    <cellStyle name="常规 8" xfId="449"/>
    <cellStyle name="常规_Sheet1 2" xfId="4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R27"/>
  <sheetViews>
    <sheetView showZeros="0" view="pageBreakPreview" zoomScaleSheetLayoutView="100" workbookViewId="0" topLeftCell="A4">
      <selection activeCell="C22" sqref="C22"/>
    </sheetView>
  </sheetViews>
  <sheetFormatPr defaultColWidth="9.00390625" defaultRowHeight="20.25" customHeight="1"/>
  <cols>
    <col min="1" max="1" width="44.25390625" style="540" customWidth="1"/>
    <col min="2" max="2" width="19.25390625" style="543" customWidth="1"/>
    <col min="3" max="3" width="18.875" style="569" customWidth="1"/>
    <col min="4" max="4" width="18.50390625" style="541" customWidth="1"/>
    <col min="5" max="246" width="9.00390625" style="540" customWidth="1"/>
    <col min="247" max="16384" width="9.00390625" style="290" customWidth="1"/>
  </cols>
  <sheetData>
    <row r="1" spans="1:4" s="505" customFormat="1" ht="27.75" customHeight="1">
      <c r="A1" s="546" t="s">
        <v>0</v>
      </c>
      <c r="B1" s="87"/>
      <c r="C1" s="87"/>
      <c r="D1" s="506"/>
    </row>
    <row r="2" spans="1:4" s="540" customFormat="1" ht="24.75">
      <c r="A2" s="583" t="s">
        <v>1</v>
      </c>
      <c r="B2" s="548"/>
      <c r="C2" s="548"/>
      <c r="D2" s="541"/>
    </row>
    <row r="3" spans="2:4" s="540" customFormat="1" ht="23.25" customHeight="1">
      <c r="B3" s="543"/>
      <c r="C3" s="570"/>
      <c r="D3" s="541" t="s">
        <v>2</v>
      </c>
    </row>
    <row r="4" spans="1:4" s="540" customFormat="1" ht="42" customHeight="1">
      <c r="A4" s="551" t="s">
        <v>3</v>
      </c>
      <c r="B4" s="552" t="s">
        <v>4</v>
      </c>
      <c r="C4" s="552" t="s">
        <v>5</v>
      </c>
      <c r="D4" s="553" t="s">
        <v>6</v>
      </c>
    </row>
    <row r="5" spans="1:4" s="540" customFormat="1" ht="23.25" customHeight="1">
      <c r="A5" s="551" t="s">
        <v>7</v>
      </c>
      <c r="B5" s="552">
        <f>B6+B23+B25</f>
        <v>166693</v>
      </c>
      <c r="C5" s="552">
        <f>C6+C23+C25</f>
        <v>245342</v>
      </c>
      <c r="D5" s="565">
        <f>C5/B5*100</f>
        <v>147.18194525265008</v>
      </c>
    </row>
    <row r="6" spans="1:4" s="540" customFormat="1" ht="23.25" customHeight="1">
      <c r="A6" s="564" t="s">
        <v>8</v>
      </c>
      <c r="B6" s="558">
        <f>B7+B22</f>
        <v>102211</v>
      </c>
      <c r="C6" s="558">
        <f>C7+C22</f>
        <v>130347</v>
      </c>
      <c r="D6" s="565">
        <f>C6/B6*100</f>
        <v>127.5273698525599</v>
      </c>
    </row>
    <row r="7" spans="1:4" s="540" customFormat="1" ht="23.25" customHeight="1">
      <c r="A7" s="564" t="s">
        <v>9</v>
      </c>
      <c r="B7" s="558">
        <f>SUM(B8:B21)</f>
        <v>35112</v>
      </c>
      <c r="C7" s="558">
        <f>SUM(C8:C21)</f>
        <v>55301</v>
      </c>
      <c r="D7" s="565">
        <f>C7/B7*100</f>
        <v>157.49886078833447</v>
      </c>
    </row>
    <row r="8" spans="1:4" s="540" customFormat="1" ht="23.25" customHeight="1">
      <c r="A8" s="571" t="s">
        <v>10</v>
      </c>
      <c r="B8" s="518">
        <v>3209</v>
      </c>
      <c r="C8" s="518">
        <v>26042</v>
      </c>
      <c r="D8" s="572">
        <f aca="true" t="shared" si="0" ref="D8:D21">C8/B8*100</f>
        <v>811.5300716734184</v>
      </c>
    </row>
    <row r="9" spans="1:4" s="540" customFormat="1" ht="23.25" customHeight="1">
      <c r="A9" s="571" t="s">
        <v>11</v>
      </c>
      <c r="B9" s="518">
        <v>5026</v>
      </c>
      <c r="C9" s="518">
        <v>5828</v>
      </c>
      <c r="D9" s="572">
        <f t="shared" si="0"/>
        <v>115.95702347791483</v>
      </c>
    </row>
    <row r="10" spans="1:4" s="540" customFormat="1" ht="23.25" customHeight="1">
      <c r="A10" s="571" t="s">
        <v>12</v>
      </c>
      <c r="B10" s="518">
        <v>3925</v>
      </c>
      <c r="C10" s="518">
        <v>2126</v>
      </c>
      <c r="D10" s="572">
        <f t="shared" si="0"/>
        <v>54.1656050955414</v>
      </c>
    </row>
    <row r="11" spans="1:4" s="540" customFormat="1" ht="23.25" customHeight="1">
      <c r="A11" s="571" t="s">
        <v>13</v>
      </c>
      <c r="B11" s="518">
        <v>1457</v>
      </c>
      <c r="C11" s="518">
        <v>1677</v>
      </c>
      <c r="D11" s="572">
        <f t="shared" si="0"/>
        <v>115.09951956074124</v>
      </c>
    </row>
    <row r="12" spans="1:4" s="540" customFormat="1" ht="23.25" customHeight="1">
      <c r="A12" s="571" t="s">
        <v>14</v>
      </c>
      <c r="B12" s="518">
        <v>2119</v>
      </c>
      <c r="C12" s="518">
        <v>2416</v>
      </c>
      <c r="D12" s="572">
        <f t="shared" si="0"/>
        <v>114.01604530438887</v>
      </c>
    </row>
    <row r="13" spans="1:4" s="540" customFormat="1" ht="23.25" customHeight="1">
      <c r="A13" s="571" t="s">
        <v>15</v>
      </c>
      <c r="B13" s="518">
        <v>3242</v>
      </c>
      <c r="C13" s="518">
        <v>2523</v>
      </c>
      <c r="D13" s="572">
        <f t="shared" si="0"/>
        <v>77.82233189389267</v>
      </c>
    </row>
    <row r="14" spans="1:4" s="540" customFormat="1" ht="23.25" customHeight="1">
      <c r="A14" s="571" t="s">
        <v>16</v>
      </c>
      <c r="B14" s="518">
        <v>798</v>
      </c>
      <c r="C14" s="518">
        <v>1459</v>
      </c>
      <c r="D14" s="572">
        <f t="shared" si="0"/>
        <v>182.83208020050125</v>
      </c>
    </row>
    <row r="15" spans="1:4" s="540" customFormat="1" ht="23.25" customHeight="1">
      <c r="A15" s="571" t="s">
        <v>17</v>
      </c>
      <c r="B15" s="518">
        <v>1806</v>
      </c>
      <c r="C15" s="518">
        <v>642</v>
      </c>
      <c r="D15" s="572">
        <f t="shared" si="0"/>
        <v>35.548172757475086</v>
      </c>
    </row>
    <row r="16" spans="1:4" s="540" customFormat="1" ht="23.25" customHeight="1">
      <c r="A16" s="571" t="s">
        <v>18</v>
      </c>
      <c r="B16" s="518">
        <v>1742</v>
      </c>
      <c r="C16" s="518">
        <v>2557</v>
      </c>
      <c r="D16" s="572">
        <f t="shared" si="0"/>
        <v>146.7853042479908</v>
      </c>
    </row>
    <row r="17" spans="1:4" s="540" customFormat="1" ht="23.25" customHeight="1">
      <c r="A17" s="571" t="s">
        <v>19</v>
      </c>
      <c r="B17" s="520">
        <v>2400</v>
      </c>
      <c r="C17" s="518">
        <v>684</v>
      </c>
      <c r="D17" s="572">
        <f t="shared" si="0"/>
        <v>28.499999999999996</v>
      </c>
    </row>
    <row r="18" spans="1:4" s="540" customFormat="1" ht="23.25" customHeight="1">
      <c r="A18" s="571" t="s">
        <v>20</v>
      </c>
      <c r="B18" s="520">
        <v>4652</v>
      </c>
      <c r="C18" s="518">
        <v>4370</v>
      </c>
      <c r="D18" s="572">
        <f t="shared" si="0"/>
        <v>93.93809114359415</v>
      </c>
    </row>
    <row r="19" spans="1:4" s="540" customFormat="1" ht="23.25" customHeight="1">
      <c r="A19" s="571" t="s">
        <v>21</v>
      </c>
      <c r="B19" s="520">
        <v>4693</v>
      </c>
      <c r="C19" s="518">
        <v>4890</v>
      </c>
      <c r="D19" s="572">
        <f t="shared" si="0"/>
        <v>104.19774131685489</v>
      </c>
    </row>
    <row r="20" spans="1:4" s="540" customFormat="1" ht="23.25" customHeight="1">
      <c r="A20" s="571" t="s">
        <v>22</v>
      </c>
      <c r="B20" s="521">
        <v>43</v>
      </c>
      <c r="C20" s="518">
        <v>87</v>
      </c>
      <c r="D20" s="572">
        <f t="shared" si="0"/>
        <v>202.32558139534885</v>
      </c>
    </row>
    <row r="21" spans="1:4" s="540" customFormat="1" ht="23.25" customHeight="1">
      <c r="A21" s="571" t="s">
        <v>23</v>
      </c>
      <c r="B21" s="521"/>
      <c r="C21" s="518"/>
      <c r="D21" s="565"/>
    </row>
    <row r="22" spans="1:4" s="540" customFormat="1" ht="23.25" customHeight="1">
      <c r="A22" s="564" t="s">
        <v>24</v>
      </c>
      <c r="B22" s="573">
        <v>67099</v>
      </c>
      <c r="C22" s="573">
        <v>75046</v>
      </c>
      <c r="D22" s="574">
        <f>C22/B22*100</f>
        <v>111.84369364670115</v>
      </c>
    </row>
    <row r="23" spans="1:4" s="540" customFormat="1" ht="23.25" customHeight="1">
      <c r="A23" s="564" t="s">
        <v>25</v>
      </c>
      <c r="B23" s="575">
        <v>60974</v>
      </c>
      <c r="C23" s="575">
        <v>105860</v>
      </c>
      <c r="D23" s="574">
        <f>C23/B23*100</f>
        <v>173.6149834355627</v>
      </c>
    </row>
    <row r="24" spans="1:4" s="540" customFormat="1" ht="23.25" customHeight="1">
      <c r="A24" s="576" t="s">
        <v>26</v>
      </c>
      <c r="B24" s="577">
        <v>40805</v>
      </c>
      <c r="C24" s="577">
        <v>84364</v>
      </c>
      <c r="D24" s="578">
        <f>C24/B24*100</f>
        <v>206.7491728954785</v>
      </c>
    </row>
    <row r="25" spans="1:4" s="540" customFormat="1" ht="20.25" customHeight="1">
      <c r="A25" s="564" t="s">
        <v>27</v>
      </c>
      <c r="B25" s="579">
        <v>3508</v>
      </c>
      <c r="C25" s="579">
        <v>9135</v>
      </c>
      <c r="D25" s="574">
        <f>C25/B25*100</f>
        <v>260.4047890535918</v>
      </c>
    </row>
    <row r="26" spans="1:4" s="540" customFormat="1" ht="25.5" customHeight="1">
      <c r="A26" s="564" t="s">
        <v>28</v>
      </c>
      <c r="B26" s="558"/>
      <c r="C26" s="558"/>
      <c r="D26" s="580"/>
    </row>
    <row r="27" spans="1:252" s="540" customFormat="1" ht="31.5" customHeight="1">
      <c r="A27" s="581" t="s">
        <v>29</v>
      </c>
      <c r="B27" s="582"/>
      <c r="C27" s="582"/>
      <c r="D27" s="582"/>
      <c r="IM27" s="290"/>
      <c r="IN27" s="290"/>
      <c r="IO27" s="290"/>
      <c r="IP27" s="290"/>
      <c r="IQ27" s="290"/>
      <c r="IR27" s="290"/>
    </row>
  </sheetData>
  <sheetProtection/>
  <mergeCells count="2">
    <mergeCell ref="A2:C2"/>
    <mergeCell ref="A27:D27"/>
  </mergeCells>
  <printOptions horizontalCentered="1"/>
  <pageMargins left="0.24" right="0.24" top="0.51" bottom="0.31" header="0.31" footer="0.31"/>
  <pageSetup blackAndWhite="1" errors="blank" horizontalDpi="600" verticalDpi="600" orientation="portrait" paperSize="9"/>
  <headerFooter scaleWithDoc="0" alignWithMargins="0">
    <oddFooter xml:space="preserve">&amp;C &amp;P </oddFooter>
  </headerFooter>
</worksheet>
</file>

<file path=xl/worksheets/sheet10.xml><?xml version="1.0" encoding="utf-8"?>
<worksheet xmlns="http://schemas.openxmlformats.org/spreadsheetml/2006/main" xmlns:r="http://schemas.openxmlformats.org/officeDocument/2006/relationships">
  <sheetPr>
    <tabColor rgb="FFFF0000"/>
  </sheetPr>
  <dimension ref="A1:E17"/>
  <sheetViews>
    <sheetView showZeros="0" view="pageBreakPreview" zoomScaleNormal="115" zoomScaleSheetLayoutView="100" workbookViewId="0" topLeftCell="A1">
      <selection activeCell="B29" sqref="B29"/>
    </sheetView>
  </sheetViews>
  <sheetFormatPr defaultColWidth="9.00390625" defaultRowHeight="19.5" customHeight="1"/>
  <cols>
    <col min="1" max="1" width="26.875" style="117" customWidth="1"/>
    <col min="2" max="2" width="15.75390625" style="118" customWidth="1"/>
    <col min="3" max="3" width="23.125" style="119" customWidth="1"/>
    <col min="4" max="4" width="14.50390625" style="120" customWidth="1"/>
    <col min="5" max="5" width="13.00390625" style="121" customWidth="1"/>
    <col min="6" max="16384" width="9.00390625" style="121" customWidth="1"/>
  </cols>
  <sheetData>
    <row r="1" spans="1:4" s="121" customFormat="1" ht="19.5" customHeight="1">
      <c r="A1" s="51" t="s">
        <v>628</v>
      </c>
      <c r="B1" s="87"/>
      <c r="C1" s="51"/>
      <c r="D1" s="87"/>
    </row>
    <row r="2" spans="1:4" s="121" customFormat="1" ht="29.25" customHeight="1">
      <c r="A2" s="88" t="s">
        <v>629</v>
      </c>
      <c r="B2" s="88"/>
      <c r="C2" s="88"/>
      <c r="D2" s="88"/>
    </row>
    <row r="3" spans="1:4" s="121" customFormat="1" ht="11.25" customHeight="1">
      <c r="A3" s="368"/>
      <c r="B3" s="369"/>
      <c r="C3" s="368"/>
      <c r="D3" s="370"/>
    </row>
    <row r="4" spans="1:4" s="121" customFormat="1" ht="19.5" customHeight="1">
      <c r="A4" s="122"/>
      <c r="B4" s="122"/>
      <c r="C4" s="122"/>
      <c r="D4" s="123" t="s">
        <v>2</v>
      </c>
    </row>
    <row r="5" spans="1:4" s="121" customFormat="1" ht="24" customHeight="1">
      <c r="A5" s="124" t="s">
        <v>630</v>
      </c>
      <c r="B5" s="125" t="s">
        <v>33</v>
      </c>
      <c r="C5" s="124" t="s">
        <v>450</v>
      </c>
      <c r="D5" s="125" t="s">
        <v>33</v>
      </c>
    </row>
    <row r="6" spans="1:5" s="121" customFormat="1" ht="24" customHeight="1">
      <c r="A6" s="371" t="s">
        <v>631</v>
      </c>
      <c r="B6" s="242">
        <f>B7+B12+B13</f>
        <v>395653</v>
      </c>
      <c r="C6" s="371" t="s">
        <v>632</v>
      </c>
      <c r="D6" s="242">
        <f>SUM(D7:D13)</f>
        <v>196244</v>
      </c>
      <c r="E6" s="372"/>
    </row>
    <row r="7" spans="1:5" s="121" customFormat="1" ht="24" customHeight="1">
      <c r="A7" s="371" t="s">
        <v>633</v>
      </c>
      <c r="B7" s="373">
        <f>SUM(B8:B11)</f>
        <v>92281</v>
      </c>
      <c r="C7" s="374" t="s">
        <v>77</v>
      </c>
      <c r="D7" s="375">
        <v>4446</v>
      </c>
      <c r="E7" s="372"/>
    </row>
    <row r="8" spans="1:4" s="121" customFormat="1" ht="21" customHeight="1">
      <c r="A8" s="130" t="s">
        <v>634</v>
      </c>
      <c r="B8" s="376">
        <v>2050</v>
      </c>
      <c r="C8" s="374" t="s">
        <v>581</v>
      </c>
      <c r="D8" s="377">
        <v>52865</v>
      </c>
    </row>
    <row r="9" spans="1:4" s="121" customFormat="1" ht="21" customHeight="1">
      <c r="A9" s="130" t="s">
        <v>635</v>
      </c>
      <c r="B9" s="376">
        <v>8234</v>
      </c>
      <c r="C9" s="374" t="s">
        <v>583</v>
      </c>
      <c r="D9" s="378">
        <v>122333</v>
      </c>
    </row>
    <row r="10" spans="1:4" s="121" customFormat="1" ht="21" customHeight="1">
      <c r="A10" s="130" t="s">
        <v>556</v>
      </c>
      <c r="B10" s="376">
        <v>79389</v>
      </c>
      <c r="C10" s="374" t="s">
        <v>584</v>
      </c>
      <c r="D10" s="378">
        <v>16600</v>
      </c>
    </row>
    <row r="11" spans="1:4" s="121" customFormat="1" ht="21" customHeight="1">
      <c r="A11" s="130" t="s">
        <v>636</v>
      </c>
      <c r="B11" s="376">
        <v>2608</v>
      </c>
      <c r="C11" s="135"/>
      <c r="D11" s="102"/>
    </row>
    <row r="12" spans="1:4" s="121" customFormat="1" ht="21" customHeight="1">
      <c r="A12" s="371" t="s">
        <v>637</v>
      </c>
      <c r="B12" s="379">
        <v>216600</v>
      </c>
      <c r="C12" s="135"/>
      <c r="D12" s="102"/>
    </row>
    <row r="13" spans="1:4" s="121" customFormat="1" ht="21" customHeight="1">
      <c r="A13" s="371" t="s">
        <v>638</v>
      </c>
      <c r="B13" s="380">
        <v>86772</v>
      </c>
      <c r="C13" s="135"/>
      <c r="D13" s="102"/>
    </row>
    <row r="14" spans="1:4" s="121" customFormat="1" ht="21" customHeight="1">
      <c r="A14" s="381"/>
      <c r="B14" s="382"/>
      <c r="C14" s="381"/>
      <c r="D14" s="382"/>
    </row>
    <row r="15" spans="1:4" s="121" customFormat="1" ht="21" customHeight="1">
      <c r="A15" s="117"/>
      <c r="B15" s="116"/>
      <c r="C15" s="119"/>
      <c r="D15" s="120"/>
    </row>
    <row r="16" spans="1:4" s="121" customFormat="1" ht="21" customHeight="1">
      <c r="A16" s="117"/>
      <c r="B16" s="118"/>
      <c r="C16" s="119"/>
      <c r="D16" s="120"/>
    </row>
    <row r="17" spans="1:4" s="121" customFormat="1" ht="34.5" customHeight="1">
      <c r="A17" s="117"/>
      <c r="B17" s="118"/>
      <c r="C17" s="119"/>
      <c r="D17" s="120"/>
    </row>
  </sheetData>
  <sheetProtection/>
  <mergeCells count="5">
    <mergeCell ref="A1:B1"/>
    <mergeCell ref="C1:D1"/>
    <mergeCell ref="A2:D2"/>
    <mergeCell ref="A4:C4"/>
    <mergeCell ref="A14:D14"/>
  </mergeCells>
  <printOptions horizontalCentered="1"/>
  <pageMargins left="0.16" right="0.16" top="0.51" bottom="0.31" header="0.31" footer="0.31"/>
  <pageSetup blackAndWhite="1" errors="blank" horizontalDpi="600" verticalDpi="600" orientation="portrait" paperSize="9"/>
  <headerFooter scaleWithDoc="0" alignWithMargins="0">
    <oddFooter xml:space="preserve">&amp;C &amp;P </oddFooter>
  </headerFooter>
</worksheet>
</file>

<file path=xl/worksheets/sheet11.xml><?xml version="1.0" encoding="utf-8"?>
<worksheet xmlns="http://schemas.openxmlformats.org/spreadsheetml/2006/main" xmlns:r="http://schemas.openxmlformats.org/officeDocument/2006/relationships">
  <sheetPr>
    <tabColor rgb="FFFF0000"/>
  </sheetPr>
  <dimension ref="A1:G15"/>
  <sheetViews>
    <sheetView showZeros="0" view="pageBreakPreview" zoomScaleSheetLayoutView="100" workbookViewId="0" topLeftCell="A1">
      <selection activeCell="E11" sqref="E11"/>
    </sheetView>
  </sheetViews>
  <sheetFormatPr defaultColWidth="12.75390625" defaultRowHeight="13.5" customHeight="1"/>
  <cols>
    <col min="1" max="1" width="23.50390625" style="78" customWidth="1"/>
    <col min="2" max="2" width="11.625" style="84" customWidth="1"/>
    <col min="3" max="4" width="8.50390625" style="84" customWidth="1"/>
    <col min="5" max="5" width="28.375" style="85" customWidth="1"/>
    <col min="6" max="6" width="12.375" style="86" customWidth="1"/>
    <col min="7" max="7" width="8.625" style="344" customWidth="1"/>
    <col min="8" max="16384" width="12.75390625" style="78" customWidth="1"/>
  </cols>
  <sheetData>
    <row r="1" spans="1:7" s="78" customFormat="1" ht="18.75" customHeight="1">
      <c r="A1" s="51" t="s">
        <v>639</v>
      </c>
      <c r="B1" s="87"/>
      <c r="C1" s="87"/>
      <c r="D1" s="87"/>
      <c r="E1" s="51"/>
      <c r="F1" s="87"/>
      <c r="G1" s="344"/>
    </row>
    <row r="2" spans="1:7" s="78" customFormat="1" ht="27" customHeight="1">
      <c r="A2" s="88" t="s">
        <v>640</v>
      </c>
      <c r="B2" s="88"/>
      <c r="C2" s="88"/>
      <c r="D2" s="88"/>
      <c r="E2" s="88"/>
      <c r="F2" s="88"/>
      <c r="G2" s="88"/>
    </row>
    <row r="3" spans="1:7" s="78" customFormat="1" ht="23.25" customHeight="1">
      <c r="A3" s="345"/>
      <c r="B3" s="345"/>
      <c r="C3" s="345"/>
      <c r="D3" s="345"/>
      <c r="E3" s="345"/>
      <c r="F3" s="346" t="s">
        <v>641</v>
      </c>
      <c r="G3" s="346"/>
    </row>
    <row r="4" spans="1:7" s="83" customFormat="1" ht="33.75" customHeight="1">
      <c r="A4" s="331" t="s">
        <v>642</v>
      </c>
      <c r="B4" s="277" t="s">
        <v>33</v>
      </c>
      <c r="C4" s="332" t="s">
        <v>60</v>
      </c>
      <c r="D4" s="332"/>
      <c r="E4" s="93" t="s">
        <v>643</v>
      </c>
      <c r="F4" s="277" t="s">
        <v>33</v>
      </c>
      <c r="G4" s="332" t="s">
        <v>60</v>
      </c>
    </row>
    <row r="5" spans="1:7" s="83" customFormat="1" ht="24" customHeight="1">
      <c r="A5" s="331" t="s">
        <v>568</v>
      </c>
      <c r="B5" s="347">
        <f>B6</f>
        <v>9135</v>
      </c>
      <c r="C5" s="94" t="s">
        <v>61</v>
      </c>
      <c r="D5" s="94"/>
      <c r="E5" s="93" t="s">
        <v>568</v>
      </c>
      <c r="F5" s="347">
        <f>F6+F8</f>
        <v>9135</v>
      </c>
      <c r="G5" s="94" t="s">
        <v>61</v>
      </c>
    </row>
    <row r="6" spans="1:7" s="83" customFormat="1" ht="24" customHeight="1">
      <c r="A6" s="96" t="s">
        <v>62</v>
      </c>
      <c r="B6" s="348">
        <f>SUM(B7:B9)</f>
        <v>9135</v>
      </c>
      <c r="C6" s="349" t="s">
        <v>61</v>
      </c>
      <c r="D6" s="349"/>
      <c r="E6" s="96" t="s">
        <v>75</v>
      </c>
      <c r="F6" s="347">
        <f>F7</f>
        <v>8135</v>
      </c>
      <c r="G6" s="350"/>
    </row>
    <row r="7" spans="1:7" s="83" customFormat="1" ht="22.5" customHeight="1">
      <c r="A7" s="105" t="s">
        <v>644</v>
      </c>
      <c r="B7" s="351">
        <v>7085</v>
      </c>
      <c r="C7" s="352">
        <v>110.8</v>
      </c>
      <c r="D7" s="352"/>
      <c r="E7" s="353" t="s">
        <v>645</v>
      </c>
      <c r="F7" s="351">
        <v>8135</v>
      </c>
      <c r="G7" s="354"/>
    </row>
    <row r="8" spans="1:7" s="83" customFormat="1" ht="22.5" customHeight="1">
      <c r="A8" s="105" t="s">
        <v>646</v>
      </c>
      <c r="B8" s="351">
        <v>1000</v>
      </c>
      <c r="C8" s="352">
        <v>726.4</v>
      </c>
      <c r="D8" s="352"/>
      <c r="E8" s="353" t="s">
        <v>647</v>
      </c>
      <c r="F8" s="347">
        <v>1000</v>
      </c>
      <c r="G8" s="354"/>
    </row>
    <row r="9" spans="1:7" s="83" customFormat="1" ht="27" customHeight="1">
      <c r="A9" s="355" t="s">
        <v>648</v>
      </c>
      <c r="B9" s="351">
        <v>1050</v>
      </c>
      <c r="C9" s="356">
        <v>3938.5</v>
      </c>
      <c r="D9" s="352"/>
      <c r="E9" s="105"/>
      <c r="F9" s="351"/>
      <c r="G9" s="354"/>
    </row>
    <row r="10" spans="1:7" s="83" customFormat="1" ht="22.5" customHeight="1">
      <c r="A10" s="357"/>
      <c r="B10" s="358"/>
      <c r="C10" s="358"/>
      <c r="D10" s="358"/>
      <c r="E10" s="105"/>
      <c r="F10" s="351"/>
      <c r="G10" s="359"/>
    </row>
    <row r="11" spans="1:7" s="83" customFormat="1" ht="22.5" customHeight="1">
      <c r="A11" s="360"/>
      <c r="B11" s="361"/>
      <c r="C11" s="361"/>
      <c r="D11" s="362"/>
      <c r="E11" s="105"/>
      <c r="F11" s="351"/>
      <c r="G11" s="363"/>
    </row>
    <row r="12" spans="1:7" s="83" customFormat="1" ht="22.5" customHeight="1">
      <c r="A12" s="96"/>
      <c r="B12" s="347"/>
      <c r="C12" s="364"/>
      <c r="D12" s="364"/>
      <c r="E12" s="96"/>
      <c r="F12" s="347"/>
      <c r="G12" s="364"/>
    </row>
    <row r="13" spans="1:7" s="83" customFormat="1" ht="22.5" customHeight="1">
      <c r="A13" s="353"/>
      <c r="B13" s="351"/>
      <c r="C13" s="365"/>
      <c r="D13" s="365"/>
      <c r="E13" s="353"/>
      <c r="F13" s="351"/>
      <c r="G13" s="366"/>
    </row>
    <row r="14" spans="1:7" s="83" customFormat="1" ht="22.5" customHeight="1">
      <c r="A14" s="353"/>
      <c r="B14" s="351"/>
      <c r="C14" s="365"/>
      <c r="D14" s="365"/>
      <c r="E14" s="353"/>
      <c r="F14" s="351"/>
      <c r="G14" s="359"/>
    </row>
    <row r="15" spans="1:7" s="83" customFormat="1" ht="19.5" customHeight="1">
      <c r="A15" s="367"/>
      <c r="B15" s="365"/>
      <c r="C15" s="365"/>
      <c r="D15" s="365"/>
      <c r="E15" s="353"/>
      <c r="F15" s="351"/>
      <c r="G15" s="359"/>
    </row>
  </sheetData>
  <sheetProtection/>
  <mergeCells count="3">
    <mergeCell ref="A1:E1"/>
    <mergeCell ref="A2:G2"/>
    <mergeCell ref="F3:G3"/>
  </mergeCells>
  <printOptions horizontalCentered="1"/>
  <pageMargins left="0.35" right="0.16" top="0.51" bottom="0.55" header="0.31" footer="0.31"/>
  <pageSetup blackAndWhite="1" errors="blank" horizontalDpi="600" verticalDpi="600" orientation="portrait" paperSize="9"/>
  <headerFooter scaleWithDoc="0" alignWithMargins="0">
    <oddFooter>&amp;C &amp;P</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F19"/>
  <sheetViews>
    <sheetView showZeros="0" view="pageBreakPreview" zoomScaleSheetLayoutView="100" workbookViewId="0" topLeftCell="A1">
      <selection activeCell="M13" sqref="M13"/>
    </sheetView>
  </sheetViews>
  <sheetFormatPr defaultColWidth="9.00390625" defaultRowHeight="14.25" customHeight="1"/>
  <cols>
    <col min="1" max="1" width="25.375" style="327" customWidth="1"/>
    <col min="2" max="2" width="13.50390625" style="327" customWidth="1"/>
    <col min="3" max="3" width="10.625" style="327" customWidth="1"/>
    <col min="4" max="4" width="32.75390625" style="327" customWidth="1"/>
    <col min="5" max="5" width="11.375" style="327" customWidth="1"/>
    <col min="6" max="6" width="11.75390625" style="327" customWidth="1"/>
    <col min="7" max="16384" width="9.00390625" style="327" customWidth="1"/>
  </cols>
  <sheetData>
    <row r="1" spans="1:6" s="327" customFormat="1" ht="18.75">
      <c r="A1" s="51" t="s">
        <v>649</v>
      </c>
      <c r="B1" s="51"/>
      <c r="C1" s="51"/>
      <c r="D1" s="51"/>
      <c r="E1" s="51"/>
      <c r="F1" s="51"/>
    </row>
    <row r="2" spans="1:6" s="327" customFormat="1" ht="24.75" customHeight="1">
      <c r="A2" s="88" t="s">
        <v>650</v>
      </c>
      <c r="B2" s="88"/>
      <c r="C2" s="88"/>
      <c r="D2" s="88"/>
      <c r="E2" s="88"/>
      <c r="F2" s="88"/>
    </row>
    <row r="3" spans="1:6" s="327" customFormat="1" ht="18.75">
      <c r="A3" s="328"/>
      <c r="B3" s="329"/>
      <c r="C3" s="329"/>
      <c r="D3" s="330"/>
      <c r="E3" s="329"/>
      <c r="F3" s="206" t="s">
        <v>2</v>
      </c>
    </row>
    <row r="4" spans="1:6" s="327" customFormat="1" ht="42.75" customHeight="1">
      <c r="A4" s="331" t="s">
        <v>642</v>
      </c>
      <c r="B4" s="277" t="s">
        <v>33</v>
      </c>
      <c r="C4" s="332" t="s">
        <v>60</v>
      </c>
      <c r="D4" s="331" t="s">
        <v>643</v>
      </c>
      <c r="E4" s="277" t="s">
        <v>33</v>
      </c>
      <c r="F4" s="332" t="s">
        <v>60</v>
      </c>
    </row>
    <row r="5" spans="1:6" s="327" customFormat="1" ht="30" customHeight="1">
      <c r="A5" s="333" t="s">
        <v>568</v>
      </c>
      <c r="B5" s="334"/>
      <c r="C5" s="335"/>
      <c r="D5" s="333" t="s">
        <v>568</v>
      </c>
      <c r="E5" s="334"/>
      <c r="F5" s="335"/>
    </row>
    <row r="6" spans="1:6" s="327" customFormat="1" ht="30.75" customHeight="1">
      <c r="A6" s="333" t="s">
        <v>651</v>
      </c>
      <c r="B6" s="334"/>
      <c r="C6" s="335"/>
      <c r="D6" s="333" t="s">
        <v>652</v>
      </c>
      <c r="E6" s="334"/>
      <c r="F6" s="335"/>
    </row>
    <row r="7" spans="1:6" s="327" customFormat="1" ht="36.75" customHeight="1">
      <c r="A7" s="336" t="s">
        <v>653</v>
      </c>
      <c r="B7" s="337"/>
      <c r="C7" s="338"/>
      <c r="D7" s="336" t="s">
        <v>654</v>
      </c>
      <c r="E7" s="337"/>
      <c r="F7" s="338"/>
    </row>
    <row r="8" spans="1:6" s="327" customFormat="1" ht="36.75" customHeight="1">
      <c r="A8" s="339" t="s">
        <v>655</v>
      </c>
      <c r="B8" s="337"/>
      <c r="C8" s="338"/>
      <c r="D8" s="340" t="s">
        <v>655</v>
      </c>
      <c r="E8" s="337"/>
      <c r="F8" s="338"/>
    </row>
    <row r="9" spans="1:6" s="327" customFormat="1" ht="36.75" customHeight="1">
      <c r="A9" s="340" t="s">
        <v>656</v>
      </c>
      <c r="B9" s="337"/>
      <c r="C9" s="338"/>
      <c r="D9" s="340" t="s">
        <v>656</v>
      </c>
      <c r="E9" s="337"/>
      <c r="F9" s="338"/>
    </row>
    <row r="10" spans="1:6" s="327" customFormat="1" ht="36.75" customHeight="1">
      <c r="A10" s="340" t="s">
        <v>657</v>
      </c>
      <c r="B10" s="337"/>
      <c r="C10" s="338"/>
      <c r="D10" s="340" t="s">
        <v>657</v>
      </c>
      <c r="E10" s="337"/>
      <c r="F10" s="338"/>
    </row>
    <row r="11" spans="1:6" s="327" customFormat="1" ht="36.75" customHeight="1">
      <c r="A11" s="336" t="s">
        <v>658</v>
      </c>
      <c r="B11" s="337"/>
      <c r="C11" s="338"/>
      <c r="D11" s="336" t="s">
        <v>659</v>
      </c>
      <c r="E11" s="337"/>
      <c r="F11" s="338"/>
    </row>
    <row r="12" spans="1:6" s="327" customFormat="1" ht="36.75" customHeight="1">
      <c r="A12" s="339" t="s">
        <v>660</v>
      </c>
      <c r="B12" s="337"/>
      <c r="C12" s="338"/>
      <c r="D12" s="339" t="s">
        <v>661</v>
      </c>
      <c r="E12" s="337"/>
      <c r="F12" s="338"/>
    </row>
    <row r="13" spans="1:6" s="327" customFormat="1" ht="36.75" customHeight="1">
      <c r="A13" s="340" t="s">
        <v>662</v>
      </c>
      <c r="B13" s="337"/>
      <c r="C13" s="338"/>
      <c r="D13" s="340" t="s">
        <v>662</v>
      </c>
      <c r="E13" s="337"/>
      <c r="F13" s="338"/>
    </row>
    <row r="14" spans="1:6" s="327" customFormat="1" ht="36.75" customHeight="1">
      <c r="A14" s="336" t="s">
        <v>663</v>
      </c>
      <c r="B14" s="337"/>
      <c r="C14" s="338"/>
      <c r="D14" s="336" t="s">
        <v>664</v>
      </c>
      <c r="E14" s="337"/>
      <c r="F14" s="338"/>
    </row>
    <row r="15" spans="1:6" s="327" customFormat="1" ht="36.75" customHeight="1">
      <c r="A15" s="336" t="s">
        <v>665</v>
      </c>
      <c r="B15" s="337"/>
      <c r="C15" s="338"/>
      <c r="D15" s="336" t="s">
        <v>666</v>
      </c>
      <c r="E15" s="337"/>
      <c r="F15" s="338"/>
    </row>
    <row r="16" spans="1:6" s="327" customFormat="1" ht="36.75" customHeight="1">
      <c r="A16" s="336" t="s">
        <v>667</v>
      </c>
      <c r="B16" s="337"/>
      <c r="C16" s="338"/>
      <c r="D16" s="336" t="s">
        <v>668</v>
      </c>
      <c r="E16" s="337"/>
      <c r="F16" s="338"/>
    </row>
    <row r="17" spans="1:6" s="327" customFormat="1" ht="36.75" customHeight="1">
      <c r="A17" s="336" t="s">
        <v>669</v>
      </c>
      <c r="B17" s="337"/>
      <c r="C17" s="338"/>
      <c r="D17" s="336" t="s">
        <v>670</v>
      </c>
      <c r="E17" s="337"/>
      <c r="F17" s="338"/>
    </row>
    <row r="18" spans="1:6" s="327" customFormat="1" ht="36.75" customHeight="1">
      <c r="A18" s="336" t="s">
        <v>671</v>
      </c>
      <c r="B18" s="337"/>
      <c r="C18" s="341"/>
      <c r="D18" s="342" t="s">
        <v>672</v>
      </c>
      <c r="E18" s="337"/>
      <c r="F18" s="341"/>
    </row>
    <row r="19" spans="1:5" s="327" customFormat="1" ht="38.25" customHeight="1">
      <c r="A19" s="343" t="s">
        <v>673</v>
      </c>
      <c r="B19" s="343"/>
      <c r="C19" s="343"/>
      <c r="D19" s="343"/>
      <c r="E19" s="343"/>
    </row>
  </sheetData>
  <sheetProtection/>
  <mergeCells count="3">
    <mergeCell ref="A1:F1"/>
    <mergeCell ref="A2:F2"/>
    <mergeCell ref="A19:E19"/>
  </mergeCells>
  <printOptions horizontalCentered="1"/>
  <pageMargins left="0.24" right="0.24" top="0.5" bottom="0.31" header="0.31" footer="0.31"/>
  <pageSetup blackAndWhite="1" errors="blank" fitToHeight="1" fitToWidth="1" horizontalDpi="600" verticalDpi="600" orientation="landscape" paperSize="9" scale="82"/>
  <headerFooter scaleWithDoc="0" alignWithMargins="0">
    <oddFooter xml:space="preserve">&amp;C &amp;P </oddFooter>
  </headerFooter>
</worksheet>
</file>

<file path=xl/worksheets/sheet13.xml><?xml version="1.0" encoding="utf-8"?>
<worksheet xmlns="http://schemas.openxmlformats.org/spreadsheetml/2006/main" xmlns:r="http://schemas.openxmlformats.org/officeDocument/2006/relationships">
  <sheetPr>
    <tabColor rgb="FFFF0000"/>
  </sheetPr>
  <dimension ref="A1:IB37"/>
  <sheetViews>
    <sheetView zoomScale="115" zoomScaleNormal="115" zoomScaleSheetLayoutView="100" workbookViewId="0" topLeftCell="A7">
      <selection activeCell="C37" sqref="C37"/>
    </sheetView>
  </sheetViews>
  <sheetFormatPr defaultColWidth="9.00390625" defaultRowHeight="13.5" customHeight="1"/>
  <cols>
    <col min="1" max="1" width="27.625" style="286" customWidth="1"/>
    <col min="2" max="2" width="15.375" style="287" customWidth="1"/>
    <col min="3" max="3" width="12.875" style="288" customWidth="1"/>
    <col min="4" max="4" width="14.375" style="289" customWidth="1"/>
    <col min="5" max="5" width="30.125" style="286" customWidth="1"/>
    <col min="6" max="6" width="15.125" style="287" customWidth="1"/>
    <col min="7" max="7" width="12.375" style="287" customWidth="1"/>
    <col min="8" max="8" width="14.00390625" style="287" customWidth="1"/>
    <col min="9" max="236" width="9.00390625" style="286" customWidth="1"/>
    <col min="237" max="16384" width="9.00390625" style="290" customWidth="1"/>
  </cols>
  <sheetData>
    <row r="1" spans="1:8" ht="18" customHeight="1">
      <c r="A1" s="51" t="s">
        <v>674</v>
      </c>
      <c r="B1" s="87"/>
      <c r="C1" s="87"/>
      <c r="D1" s="291"/>
      <c r="E1" s="51"/>
      <c r="F1" s="87"/>
      <c r="G1" s="87"/>
      <c r="H1" s="87"/>
    </row>
    <row r="2" spans="1:8" ht="27" customHeight="1">
      <c r="A2" s="88" t="s">
        <v>675</v>
      </c>
      <c r="B2" s="88"/>
      <c r="C2" s="88"/>
      <c r="D2" s="291"/>
      <c r="E2" s="88"/>
      <c r="F2" s="88"/>
      <c r="G2" s="88"/>
      <c r="H2" s="88"/>
    </row>
    <row r="3" spans="1:8" ht="21" customHeight="1">
      <c r="A3" s="292"/>
      <c r="B3" s="292"/>
      <c r="C3" s="293"/>
      <c r="E3" s="292"/>
      <c r="F3" s="294"/>
      <c r="G3" s="122" t="s">
        <v>676</v>
      </c>
      <c r="H3" s="122"/>
    </row>
    <row r="4" spans="1:236" s="285" customFormat="1" ht="28.5">
      <c r="A4" s="295" t="s">
        <v>642</v>
      </c>
      <c r="B4" s="295" t="s">
        <v>677</v>
      </c>
      <c r="C4" s="296" t="s">
        <v>678</v>
      </c>
      <c r="D4" s="296" t="s">
        <v>679</v>
      </c>
      <c r="E4" s="295" t="s">
        <v>532</v>
      </c>
      <c r="F4" s="295" t="s">
        <v>680</v>
      </c>
      <c r="G4" s="296" t="s">
        <v>678</v>
      </c>
      <c r="H4" s="297" t="s">
        <v>681</v>
      </c>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c r="CI4" s="326"/>
      <c r="CJ4" s="326"/>
      <c r="CK4" s="326"/>
      <c r="CL4" s="326"/>
      <c r="CM4" s="326"/>
      <c r="CN4" s="326"/>
      <c r="CO4" s="326"/>
      <c r="CP4" s="326"/>
      <c r="CQ4" s="326"/>
      <c r="CR4" s="326"/>
      <c r="CS4" s="326"/>
      <c r="CT4" s="326"/>
      <c r="CU4" s="326"/>
      <c r="CV4" s="326"/>
      <c r="CW4" s="326"/>
      <c r="CX4" s="326"/>
      <c r="CY4" s="326"/>
      <c r="CZ4" s="326"/>
      <c r="DA4" s="326"/>
      <c r="DB4" s="326"/>
      <c r="DC4" s="326"/>
      <c r="DD4" s="326"/>
      <c r="DE4" s="326"/>
      <c r="DF4" s="326"/>
      <c r="DG4" s="326"/>
      <c r="DH4" s="326"/>
      <c r="DI4" s="326"/>
      <c r="DJ4" s="326"/>
      <c r="DK4" s="326"/>
      <c r="DL4" s="326"/>
      <c r="DM4" s="326"/>
      <c r="DN4" s="326"/>
      <c r="DO4" s="326"/>
      <c r="DP4" s="326"/>
      <c r="DQ4" s="326"/>
      <c r="DR4" s="326"/>
      <c r="DS4" s="326"/>
      <c r="DT4" s="326"/>
      <c r="DU4" s="326"/>
      <c r="DV4" s="326"/>
      <c r="DW4" s="326"/>
      <c r="DX4" s="326"/>
      <c r="DY4" s="326"/>
      <c r="DZ4" s="326"/>
      <c r="EA4" s="326"/>
      <c r="EB4" s="326"/>
      <c r="EC4" s="326"/>
      <c r="ED4" s="326"/>
      <c r="EE4" s="326"/>
      <c r="EF4" s="326"/>
      <c r="EG4" s="326"/>
      <c r="EH4" s="326"/>
      <c r="EI4" s="326"/>
      <c r="EJ4" s="326"/>
      <c r="EK4" s="326"/>
      <c r="EL4" s="326"/>
      <c r="EM4" s="326"/>
      <c r="EN4" s="326"/>
      <c r="EO4" s="326"/>
      <c r="EP4" s="326"/>
      <c r="EQ4" s="326"/>
      <c r="ER4" s="326"/>
      <c r="ES4" s="326"/>
      <c r="ET4" s="326"/>
      <c r="EU4" s="326"/>
      <c r="EV4" s="326"/>
      <c r="EW4" s="326"/>
      <c r="EX4" s="326"/>
      <c r="EY4" s="326"/>
      <c r="EZ4" s="326"/>
      <c r="FA4" s="326"/>
      <c r="FB4" s="326"/>
      <c r="FC4" s="326"/>
      <c r="FD4" s="326"/>
      <c r="FE4" s="326"/>
      <c r="FF4" s="326"/>
      <c r="FG4" s="326"/>
      <c r="FH4" s="326"/>
      <c r="FI4" s="326"/>
      <c r="FJ4" s="326"/>
      <c r="FK4" s="326"/>
      <c r="FL4" s="326"/>
      <c r="FM4" s="326"/>
      <c r="FN4" s="326"/>
      <c r="FO4" s="326"/>
      <c r="FP4" s="326"/>
      <c r="FQ4" s="326"/>
      <c r="FR4" s="326"/>
      <c r="FS4" s="326"/>
      <c r="FT4" s="326"/>
      <c r="FU4" s="326"/>
      <c r="FV4" s="326"/>
      <c r="FW4" s="326"/>
      <c r="FX4" s="326"/>
      <c r="FY4" s="326"/>
      <c r="FZ4" s="326"/>
      <c r="GA4" s="326"/>
      <c r="GB4" s="326"/>
      <c r="GC4" s="326"/>
      <c r="GD4" s="326"/>
      <c r="GE4" s="326"/>
      <c r="GF4" s="326"/>
      <c r="GG4" s="326"/>
      <c r="GH4" s="326"/>
      <c r="GI4" s="326"/>
      <c r="GJ4" s="326"/>
      <c r="GK4" s="326"/>
      <c r="GL4" s="326"/>
      <c r="GM4" s="326"/>
      <c r="GN4" s="326"/>
      <c r="GO4" s="326"/>
      <c r="GP4" s="326"/>
      <c r="GQ4" s="326"/>
      <c r="GR4" s="326"/>
      <c r="GS4" s="326"/>
      <c r="GT4" s="326"/>
      <c r="GU4" s="326"/>
      <c r="GV4" s="326"/>
      <c r="GW4" s="326"/>
      <c r="GX4" s="326"/>
      <c r="GY4" s="326"/>
      <c r="GZ4" s="326"/>
      <c r="HA4" s="326"/>
      <c r="HB4" s="326"/>
      <c r="HC4" s="326"/>
      <c r="HD4" s="326"/>
      <c r="HE4" s="326"/>
      <c r="HF4" s="326"/>
      <c r="HG4" s="326"/>
      <c r="HH4" s="326"/>
      <c r="HI4" s="326"/>
      <c r="HJ4" s="326"/>
      <c r="HK4" s="326"/>
      <c r="HL4" s="326"/>
      <c r="HM4" s="326"/>
      <c r="HN4" s="326"/>
      <c r="HO4" s="326"/>
      <c r="HP4" s="326"/>
      <c r="HQ4" s="326"/>
      <c r="HR4" s="326"/>
      <c r="HS4" s="326"/>
      <c r="HT4" s="326"/>
      <c r="HU4" s="326"/>
      <c r="HV4" s="326"/>
      <c r="HW4" s="326"/>
      <c r="HX4" s="326"/>
      <c r="HY4" s="326"/>
      <c r="HZ4" s="326"/>
      <c r="IA4" s="326"/>
      <c r="IB4" s="326"/>
    </row>
    <row r="5" spans="1:8" ht="18.75">
      <c r="A5" s="298" t="s">
        <v>568</v>
      </c>
      <c r="B5" s="299">
        <f aca="true" t="shared" si="0" ref="B5:G5">B6+B30</f>
        <v>767746</v>
      </c>
      <c r="C5" s="299">
        <f t="shared" si="0"/>
        <v>534031</v>
      </c>
      <c r="D5" s="300"/>
      <c r="E5" s="298" t="s">
        <v>568</v>
      </c>
      <c r="F5" s="299">
        <f t="shared" si="0"/>
        <v>518018</v>
      </c>
      <c r="G5" s="299">
        <f t="shared" si="0"/>
        <v>534031</v>
      </c>
      <c r="H5" s="301"/>
    </row>
    <row r="6" spans="1:8" ht="18.75">
      <c r="A6" s="302" t="s">
        <v>62</v>
      </c>
      <c r="B6" s="299">
        <f>B7+B21</f>
        <v>130347</v>
      </c>
      <c r="C6" s="299">
        <f>C7+C21</f>
        <v>139500</v>
      </c>
      <c r="D6" s="303">
        <f>C6/B6*100</f>
        <v>107.02202582337914</v>
      </c>
      <c r="E6" s="302" t="s">
        <v>63</v>
      </c>
      <c r="F6" s="299">
        <f>SUM(F7:F27)</f>
        <v>499894</v>
      </c>
      <c r="G6" s="299">
        <f>SUM(G7:G27)</f>
        <v>513792</v>
      </c>
      <c r="H6" s="304">
        <f>G6/F6*100</f>
        <v>102.78018940015284</v>
      </c>
    </row>
    <row r="7" spans="1:8" ht="15" customHeight="1">
      <c r="A7" s="305" t="s">
        <v>64</v>
      </c>
      <c r="B7" s="306">
        <f>SUM(B8:B20)</f>
        <v>55301</v>
      </c>
      <c r="C7" s="306">
        <f>SUM(C8:C20)</f>
        <v>60000</v>
      </c>
      <c r="D7" s="303">
        <f aca="true" t="shared" si="1" ref="D7:D28">C7/B7*100</f>
        <v>108.49713386738034</v>
      </c>
      <c r="E7" s="307" t="s">
        <v>682</v>
      </c>
      <c r="F7" s="306">
        <v>40612</v>
      </c>
      <c r="G7" s="306">
        <v>41060</v>
      </c>
      <c r="H7" s="304">
        <f aca="true" t="shared" si="2" ref="H7:H26">G7/F7*100</f>
        <v>101.1031222298828</v>
      </c>
    </row>
    <row r="8" spans="1:8" ht="15">
      <c r="A8" s="307" t="s">
        <v>683</v>
      </c>
      <c r="B8" s="306">
        <v>26042</v>
      </c>
      <c r="C8" s="308">
        <v>28000</v>
      </c>
      <c r="D8" s="303">
        <f t="shared" si="1"/>
        <v>107.51862376161586</v>
      </c>
      <c r="E8" s="309" t="s">
        <v>684</v>
      </c>
      <c r="F8" s="306">
        <v>15163</v>
      </c>
      <c r="G8" s="306">
        <v>15464</v>
      </c>
      <c r="H8" s="304">
        <f t="shared" si="2"/>
        <v>101.98509529776429</v>
      </c>
    </row>
    <row r="9" spans="1:8" ht="30" customHeight="1">
      <c r="A9" s="307" t="s">
        <v>685</v>
      </c>
      <c r="B9" s="306">
        <v>5828</v>
      </c>
      <c r="C9" s="308">
        <v>6000</v>
      </c>
      <c r="D9" s="303">
        <f t="shared" si="1"/>
        <v>102.9512697323267</v>
      </c>
      <c r="E9" s="310" t="s">
        <v>686</v>
      </c>
      <c r="F9" s="306">
        <v>103050</v>
      </c>
      <c r="G9" s="306">
        <v>107439</v>
      </c>
      <c r="H9" s="304">
        <f t="shared" si="2"/>
        <v>104.25909752547307</v>
      </c>
    </row>
    <row r="10" spans="1:8" ht="15">
      <c r="A10" s="307" t="s">
        <v>687</v>
      </c>
      <c r="B10" s="306">
        <v>2126</v>
      </c>
      <c r="C10" s="308">
        <v>3000</v>
      </c>
      <c r="D10" s="303">
        <f t="shared" si="1"/>
        <v>141.11006585136408</v>
      </c>
      <c r="E10" s="309" t="s">
        <v>688</v>
      </c>
      <c r="F10" s="306">
        <v>1155</v>
      </c>
      <c r="G10" s="306">
        <v>1172</v>
      </c>
      <c r="H10" s="304">
        <f t="shared" si="2"/>
        <v>101.47186147186147</v>
      </c>
    </row>
    <row r="11" spans="1:8" ht="15">
      <c r="A11" s="307" t="s">
        <v>689</v>
      </c>
      <c r="B11" s="306">
        <v>1677</v>
      </c>
      <c r="C11" s="308">
        <v>1800</v>
      </c>
      <c r="D11" s="303">
        <f t="shared" si="1"/>
        <v>107.3345259391771</v>
      </c>
      <c r="E11" s="309" t="s">
        <v>690</v>
      </c>
      <c r="F11" s="306">
        <v>6901</v>
      </c>
      <c r="G11" s="306">
        <v>8923</v>
      </c>
      <c r="H11" s="304">
        <f t="shared" si="2"/>
        <v>129.3001014345747</v>
      </c>
    </row>
    <row r="12" spans="1:8" ht="15">
      <c r="A12" s="307" t="s">
        <v>691</v>
      </c>
      <c r="B12" s="306">
        <v>2416</v>
      </c>
      <c r="C12" s="308">
        <v>2800</v>
      </c>
      <c r="D12" s="303">
        <f t="shared" si="1"/>
        <v>115.89403973509933</v>
      </c>
      <c r="E12" s="309" t="s">
        <v>692</v>
      </c>
      <c r="F12" s="306">
        <v>79442</v>
      </c>
      <c r="G12" s="306">
        <v>81712</v>
      </c>
      <c r="H12" s="304">
        <f t="shared" si="2"/>
        <v>102.85743057828354</v>
      </c>
    </row>
    <row r="13" spans="1:8" ht="15">
      <c r="A13" s="307" t="s">
        <v>693</v>
      </c>
      <c r="B13" s="306">
        <v>2523</v>
      </c>
      <c r="C13" s="308">
        <v>2800</v>
      </c>
      <c r="D13" s="303">
        <f t="shared" si="1"/>
        <v>110.9789932619897</v>
      </c>
      <c r="E13" s="309" t="s">
        <v>694</v>
      </c>
      <c r="F13" s="306">
        <v>34719</v>
      </c>
      <c r="G13" s="306">
        <v>35486</v>
      </c>
      <c r="H13" s="304">
        <f t="shared" si="2"/>
        <v>102.20916501051298</v>
      </c>
    </row>
    <row r="14" spans="1:8" ht="15">
      <c r="A14" s="307" t="s">
        <v>695</v>
      </c>
      <c r="B14" s="306">
        <v>1459</v>
      </c>
      <c r="C14" s="308">
        <v>1000</v>
      </c>
      <c r="D14" s="303">
        <f t="shared" si="1"/>
        <v>68.54009595613434</v>
      </c>
      <c r="E14" s="309" t="s">
        <v>696</v>
      </c>
      <c r="F14" s="306">
        <v>14771</v>
      </c>
      <c r="G14" s="306">
        <v>9704</v>
      </c>
      <c r="H14" s="304">
        <f t="shared" si="2"/>
        <v>65.69629679777942</v>
      </c>
    </row>
    <row r="15" spans="1:8" ht="15">
      <c r="A15" s="307" t="s">
        <v>697</v>
      </c>
      <c r="B15" s="306">
        <v>642</v>
      </c>
      <c r="C15" s="308">
        <v>800</v>
      </c>
      <c r="D15" s="303">
        <f t="shared" si="1"/>
        <v>124.61059190031152</v>
      </c>
      <c r="E15" s="309" t="s">
        <v>698</v>
      </c>
      <c r="F15" s="306">
        <v>6539</v>
      </c>
      <c r="G15" s="306">
        <v>6595</v>
      </c>
      <c r="H15" s="304">
        <f t="shared" si="2"/>
        <v>100.85640006117143</v>
      </c>
    </row>
    <row r="16" spans="1:8" ht="15">
      <c r="A16" s="307" t="s">
        <v>699</v>
      </c>
      <c r="B16" s="306">
        <v>2557</v>
      </c>
      <c r="C16" s="308">
        <v>3000</v>
      </c>
      <c r="D16" s="303">
        <f t="shared" si="1"/>
        <v>117.32499022291749</v>
      </c>
      <c r="E16" s="309" t="s">
        <v>700</v>
      </c>
      <c r="F16" s="306">
        <v>94057</v>
      </c>
      <c r="G16" s="306">
        <v>96011</v>
      </c>
      <c r="H16" s="304">
        <f t="shared" si="2"/>
        <v>102.07746366564956</v>
      </c>
    </row>
    <row r="17" spans="1:8" ht="15">
      <c r="A17" s="307" t="s">
        <v>701</v>
      </c>
      <c r="B17" s="306">
        <v>684</v>
      </c>
      <c r="C17" s="308">
        <v>800</v>
      </c>
      <c r="D17" s="303">
        <f t="shared" si="1"/>
        <v>116.95906432748538</v>
      </c>
      <c r="E17" s="309" t="s">
        <v>702</v>
      </c>
      <c r="F17" s="306">
        <v>18358</v>
      </c>
      <c r="G17" s="306">
        <v>13093</v>
      </c>
      <c r="H17" s="304">
        <f t="shared" si="2"/>
        <v>71.32040527290555</v>
      </c>
    </row>
    <row r="18" spans="1:8" ht="15">
      <c r="A18" s="307" t="s">
        <v>703</v>
      </c>
      <c r="B18" s="306">
        <v>4370</v>
      </c>
      <c r="C18" s="308">
        <v>5000</v>
      </c>
      <c r="D18" s="303">
        <f t="shared" si="1"/>
        <v>114.41647597254006</v>
      </c>
      <c r="E18" s="309" t="s">
        <v>704</v>
      </c>
      <c r="F18" s="306">
        <v>1409</v>
      </c>
      <c r="G18" s="306">
        <v>536</v>
      </c>
      <c r="H18" s="304">
        <f t="shared" si="2"/>
        <v>38.04116394606103</v>
      </c>
    </row>
    <row r="19" spans="1:8" ht="15">
      <c r="A19" s="307" t="s">
        <v>705</v>
      </c>
      <c r="B19" s="306">
        <v>4890</v>
      </c>
      <c r="C19" s="308">
        <v>4900</v>
      </c>
      <c r="D19" s="303">
        <f t="shared" si="1"/>
        <v>100.20449897750512</v>
      </c>
      <c r="E19" s="309" t="s">
        <v>706</v>
      </c>
      <c r="F19" s="306">
        <v>1972</v>
      </c>
      <c r="G19" s="306">
        <v>2034</v>
      </c>
      <c r="H19" s="304">
        <f t="shared" si="2"/>
        <v>103.14401622718053</v>
      </c>
    </row>
    <row r="20" spans="1:8" ht="15">
      <c r="A20" s="307" t="s">
        <v>707</v>
      </c>
      <c r="B20" s="306">
        <v>87</v>
      </c>
      <c r="C20" s="308">
        <v>100</v>
      </c>
      <c r="D20" s="303">
        <f t="shared" si="1"/>
        <v>114.94252873563218</v>
      </c>
      <c r="E20" s="309" t="s">
        <v>708</v>
      </c>
      <c r="F20" s="306">
        <v>3146</v>
      </c>
      <c r="G20" s="306">
        <v>3210</v>
      </c>
      <c r="H20" s="304">
        <f t="shared" si="2"/>
        <v>102.03432930705658</v>
      </c>
    </row>
    <row r="21" spans="1:8" ht="13.5">
      <c r="A21" s="305" t="s">
        <v>66</v>
      </c>
      <c r="B21" s="311">
        <f>SUM(B23:B29)</f>
        <v>75046</v>
      </c>
      <c r="C21" s="308">
        <f>SUM(C23:C29)</f>
        <v>79500</v>
      </c>
      <c r="D21" s="303">
        <f t="shared" si="1"/>
        <v>105.93502651706955</v>
      </c>
      <c r="E21" s="309" t="s">
        <v>709</v>
      </c>
      <c r="F21" s="306">
        <v>26084</v>
      </c>
      <c r="G21" s="306">
        <v>26370</v>
      </c>
      <c r="H21" s="304">
        <f t="shared" si="2"/>
        <v>101.09645759852783</v>
      </c>
    </row>
    <row r="22" spans="1:8" ht="13.5">
      <c r="A22" s="305"/>
      <c r="B22" s="311"/>
      <c r="C22" s="308"/>
      <c r="D22" s="303"/>
      <c r="E22" s="309" t="s">
        <v>710</v>
      </c>
      <c r="F22" s="306"/>
      <c r="G22" s="306">
        <v>295</v>
      </c>
      <c r="H22" s="304"/>
    </row>
    <row r="23" spans="1:8" ht="15">
      <c r="A23" s="307" t="s">
        <v>711</v>
      </c>
      <c r="B23" s="308">
        <v>2467</v>
      </c>
      <c r="C23" s="308">
        <v>4900</v>
      </c>
      <c r="D23" s="303">
        <f aca="true" t="shared" si="3" ref="D23:D29">C23/B23*100</f>
        <v>198.6218078638022</v>
      </c>
      <c r="E23" s="312" t="s">
        <v>712</v>
      </c>
      <c r="F23" s="306">
        <v>6553</v>
      </c>
      <c r="G23" s="306">
        <v>15263</v>
      </c>
      <c r="H23" s="304">
        <f>G23/F23*100</f>
        <v>232.91622157790326</v>
      </c>
    </row>
    <row r="24" spans="1:8" ht="15">
      <c r="A24" s="307" t="s">
        <v>713</v>
      </c>
      <c r="B24" s="308">
        <v>3018</v>
      </c>
      <c r="C24" s="308">
        <v>3200</v>
      </c>
      <c r="D24" s="303">
        <f t="shared" si="3"/>
        <v>106.03048376408218</v>
      </c>
      <c r="E24" s="312" t="s">
        <v>714</v>
      </c>
      <c r="F24" s="306">
        <v>6000</v>
      </c>
      <c r="G24" s="306">
        <v>6000</v>
      </c>
      <c r="H24" s="304">
        <f>G24/F24*100</f>
        <v>100</v>
      </c>
    </row>
    <row r="25" spans="1:8" ht="15">
      <c r="A25" s="307" t="s">
        <v>715</v>
      </c>
      <c r="B25" s="308">
        <v>6957</v>
      </c>
      <c r="C25" s="308">
        <v>7400</v>
      </c>
      <c r="D25" s="303">
        <f t="shared" si="3"/>
        <v>106.36768722150352</v>
      </c>
      <c r="E25" s="313" t="s">
        <v>716</v>
      </c>
      <c r="F25" s="306">
        <v>22811</v>
      </c>
      <c r="G25" s="306">
        <v>25221</v>
      </c>
      <c r="H25" s="304">
        <f>G25/F25*100</f>
        <v>110.56507825172066</v>
      </c>
    </row>
    <row r="26" spans="1:8" ht="27" customHeight="1">
      <c r="A26" s="314" t="s">
        <v>717</v>
      </c>
      <c r="B26" s="308">
        <v>53285</v>
      </c>
      <c r="C26" s="308">
        <v>55900</v>
      </c>
      <c r="D26" s="303">
        <f t="shared" si="3"/>
        <v>104.90757248756685</v>
      </c>
      <c r="E26" s="313" t="s">
        <v>718</v>
      </c>
      <c r="F26" s="306">
        <v>17147</v>
      </c>
      <c r="G26" s="306">
        <v>18199</v>
      </c>
      <c r="H26" s="304">
        <f>G26/F26*100</f>
        <v>106.13518399720067</v>
      </c>
    </row>
    <row r="27" spans="1:8" ht="15">
      <c r="A27" s="307" t="s">
        <v>719</v>
      </c>
      <c r="B27" s="308">
        <v>6192</v>
      </c>
      <c r="C27" s="308">
        <v>6200</v>
      </c>
      <c r="D27" s="303">
        <f t="shared" si="3"/>
        <v>100.12919896640827</v>
      </c>
      <c r="E27" s="313" t="s">
        <v>720</v>
      </c>
      <c r="F27" s="306">
        <v>5</v>
      </c>
      <c r="G27" s="306">
        <v>5</v>
      </c>
      <c r="H27" s="304">
        <f>G27/F27*100</f>
        <v>100</v>
      </c>
    </row>
    <row r="28" spans="1:8" ht="15">
      <c r="A28" s="307" t="s">
        <v>721</v>
      </c>
      <c r="B28" s="308">
        <v>1168</v>
      </c>
      <c r="C28" s="308">
        <v>200</v>
      </c>
      <c r="D28" s="303">
        <f t="shared" si="3"/>
        <v>17.123287671232877</v>
      </c>
      <c r="E28" s="305"/>
      <c r="F28" s="315"/>
      <c r="G28" s="316"/>
      <c r="H28" s="317"/>
    </row>
    <row r="29" spans="1:8" ht="15">
      <c r="A29" s="307" t="s">
        <v>722</v>
      </c>
      <c r="B29" s="308">
        <v>1959</v>
      </c>
      <c r="C29" s="308">
        <v>1700</v>
      </c>
      <c r="D29" s="303">
        <f t="shared" si="3"/>
        <v>86.77896886166411</v>
      </c>
      <c r="E29" s="305"/>
      <c r="F29" s="315"/>
      <c r="G29" s="316"/>
      <c r="H29" s="317"/>
    </row>
    <row r="30" spans="1:236" s="285" customFormat="1" ht="14.25">
      <c r="A30" s="318" t="s">
        <v>74</v>
      </c>
      <c r="B30" s="319">
        <f>SUM(B31:B36)</f>
        <v>637399</v>
      </c>
      <c r="C30" s="319">
        <f>SUM(C31:C36)</f>
        <v>394531</v>
      </c>
      <c r="D30" s="300"/>
      <c r="E30" s="318" t="s">
        <v>75</v>
      </c>
      <c r="F30" s="319">
        <f>F31+F32</f>
        <v>18124</v>
      </c>
      <c r="G30" s="319">
        <f>G31+G32</f>
        <v>20239</v>
      </c>
      <c r="H30" s="317"/>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6"/>
      <c r="CE30" s="326"/>
      <c r="CF30" s="326"/>
      <c r="CG30" s="326"/>
      <c r="CH30" s="326"/>
      <c r="CI30" s="326"/>
      <c r="CJ30" s="326"/>
      <c r="CK30" s="326"/>
      <c r="CL30" s="326"/>
      <c r="CM30" s="326"/>
      <c r="CN30" s="326"/>
      <c r="CO30" s="326"/>
      <c r="CP30" s="326"/>
      <c r="CQ30" s="326"/>
      <c r="CR30" s="326"/>
      <c r="CS30" s="326"/>
      <c r="CT30" s="326"/>
      <c r="CU30" s="326"/>
      <c r="CV30" s="326"/>
      <c r="CW30" s="326"/>
      <c r="CX30" s="326"/>
      <c r="CY30" s="326"/>
      <c r="CZ30" s="326"/>
      <c r="DA30" s="326"/>
      <c r="DB30" s="326"/>
      <c r="DC30" s="326"/>
      <c r="DD30" s="326"/>
      <c r="DE30" s="326"/>
      <c r="DF30" s="326"/>
      <c r="DG30" s="326"/>
      <c r="DH30" s="326"/>
      <c r="DI30" s="326"/>
      <c r="DJ30" s="326"/>
      <c r="DK30" s="326"/>
      <c r="DL30" s="326"/>
      <c r="DM30" s="326"/>
      <c r="DN30" s="326"/>
      <c r="DO30" s="326"/>
      <c r="DP30" s="326"/>
      <c r="DQ30" s="326"/>
      <c r="DR30" s="326"/>
      <c r="DS30" s="326"/>
      <c r="DT30" s="326"/>
      <c r="DU30" s="326"/>
      <c r="DV30" s="326"/>
      <c r="DW30" s="326"/>
      <c r="DX30" s="326"/>
      <c r="DY30" s="326"/>
      <c r="DZ30" s="326"/>
      <c r="EA30" s="326"/>
      <c r="EB30" s="326"/>
      <c r="EC30" s="326"/>
      <c r="ED30" s="326"/>
      <c r="EE30" s="326"/>
      <c r="EF30" s="326"/>
      <c r="EG30" s="326"/>
      <c r="EH30" s="326"/>
      <c r="EI30" s="326"/>
      <c r="EJ30" s="326"/>
      <c r="EK30" s="326"/>
      <c r="EL30" s="326"/>
      <c r="EM30" s="326"/>
      <c r="EN30" s="326"/>
      <c r="EO30" s="326"/>
      <c r="EP30" s="326"/>
      <c r="EQ30" s="326"/>
      <c r="ER30" s="326"/>
      <c r="ES30" s="326"/>
      <c r="ET30" s="326"/>
      <c r="EU30" s="326"/>
      <c r="EV30" s="326"/>
      <c r="EW30" s="326"/>
      <c r="EX30" s="326"/>
      <c r="EY30" s="326"/>
      <c r="EZ30" s="326"/>
      <c r="FA30" s="326"/>
      <c r="FB30" s="326"/>
      <c r="FC30" s="326"/>
      <c r="FD30" s="326"/>
      <c r="FE30" s="326"/>
      <c r="FF30" s="326"/>
      <c r="FG30" s="326"/>
      <c r="FH30" s="326"/>
      <c r="FI30" s="326"/>
      <c r="FJ30" s="326"/>
      <c r="FK30" s="326"/>
      <c r="FL30" s="326"/>
      <c r="FM30" s="326"/>
      <c r="FN30" s="326"/>
      <c r="FO30" s="326"/>
      <c r="FP30" s="326"/>
      <c r="FQ30" s="326"/>
      <c r="FR30" s="326"/>
      <c r="FS30" s="326"/>
      <c r="FT30" s="326"/>
      <c r="FU30" s="326"/>
      <c r="FV30" s="326"/>
      <c r="FW30" s="326"/>
      <c r="FX30" s="326"/>
      <c r="FY30" s="326"/>
      <c r="FZ30" s="326"/>
      <c r="GA30" s="326"/>
      <c r="GB30" s="326"/>
      <c r="GC30" s="326"/>
      <c r="GD30" s="326"/>
      <c r="GE30" s="326"/>
      <c r="GF30" s="326"/>
      <c r="GG30" s="326"/>
      <c r="GH30" s="326"/>
      <c r="GI30" s="326"/>
      <c r="GJ30" s="326"/>
      <c r="GK30" s="326"/>
      <c r="GL30" s="326"/>
      <c r="GM30" s="326"/>
      <c r="GN30" s="326"/>
      <c r="GO30" s="326"/>
      <c r="GP30" s="326"/>
      <c r="GQ30" s="326"/>
      <c r="GR30" s="326"/>
      <c r="GS30" s="326"/>
      <c r="GT30" s="326"/>
      <c r="GU30" s="326"/>
      <c r="GV30" s="326"/>
      <c r="GW30" s="326"/>
      <c r="GX30" s="326"/>
      <c r="GY30" s="326"/>
      <c r="GZ30" s="326"/>
      <c r="HA30" s="326"/>
      <c r="HB30" s="326"/>
      <c r="HC30" s="326"/>
      <c r="HD30" s="326"/>
      <c r="HE30" s="326"/>
      <c r="HF30" s="326"/>
      <c r="HG30" s="326"/>
      <c r="HH30" s="326"/>
      <c r="HI30" s="326"/>
      <c r="HJ30" s="326"/>
      <c r="HK30" s="326"/>
      <c r="HL30" s="326"/>
      <c r="HM30" s="326"/>
      <c r="HN30" s="326"/>
      <c r="HO30" s="326"/>
      <c r="HP30" s="326"/>
      <c r="HQ30" s="326"/>
      <c r="HR30" s="326"/>
      <c r="HS30" s="326"/>
      <c r="HT30" s="326"/>
      <c r="HU30" s="326"/>
      <c r="HV30" s="326"/>
      <c r="HW30" s="326"/>
      <c r="HX30" s="326"/>
      <c r="HY30" s="326"/>
      <c r="HZ30" s="326"/>
      <c r="IA30" s="326"/>
      <c r="IB30" s="326"/>
    </row>
    <row r="31" spans="1:8" ht="15">
      <c r="A31" s="320" t="s">
        <v>76</v>
      </c>
      <c r="B31" s="308">
        <v>400722</v>
      </c>
      <c r="C31" s="308">
        <v>271194</v>
      </c>
      <c r="D31" s="321"/>
      <c r="E31" s="305" t="s">
        <v>723</v>
      </c>
      <c r="F31" s="306">
        <v>17524</v>
      </c>
      <c r="G31" s="306">
        <v>19564</v>
      </c>
      <c r="H31" s="322"/>
    </row>
    <row r="32" spans="1:8" ht="15">
      <c r="A32" s="320" t="s">
        <v>78</v>
      </c>
      <c r="B32" s="308">
        <v>39620</v>
      </c>
      <c r="C32" s="308">
        <v>60037</v>
      </c>
      <c r="D32" s="321"/>
      <c r="E32" s="305" t="s">
        <v>724</v>
      </c>
      <c r="F32" s="306">
        <v>600</v>
      </c>
      <c r="G32" s="306">
        <v>675</v>
      </c>
      <c r="H32" s="317"/>
    </row>
    <row r="33" spans="1:8" ht="15">
      <c r="A33" s="323" t="s">
        <v>725</v>
      </c>
      <c r="B33" s="308">
        <v>563</v>
      </c>
      <c r="C33" s="308">
        <v>18225</v>
      </c>
      <c r="D33" s="321"/>
      <c r="E33" s="305"/>
      <c r="F33" s="315"/>
      <c r="G33" s="324"/>
      <c r="H33" s="315"/>
    </row>
    <row r="34" spans="1:8" ht="15">
      <c r="A34" s="325" t="s">
        <v>726</v>
      </c>
      <c r="B34" s="308">
        <v>135494</v>
      </c>
      <c r="C34" s="308"/>
      <c r="D34" s="321"/>
      <c r="E34" s="305"/>
      <c r="F34" s="315"/>
      <c r="G34" s="324"/>
      <c r="H34" s="315"/>
    </row>
    <row r="35" spans="1:8" ht="15">
      <c r="A35" s="325" t="s">
        <v>727</v>
      </c>
      <c r="B35" s="308">
        <v>61000</v>
      </c>
      <c r="C35" s="308">
        <v>45000</v>
      </c>
      <c r="D35" s="321"/>
      <c r="E35" s="305"/>
      <c r="F35" s="315"/>
      <c r="G35" s="324"/>
      <c r="H35" s="315"/>
    </row>
    <row r="36" spans="1:8" ht="15">
      <c r="A36" s="325" t="s">
        <v>728</v>
      </c>
      <c r="B36" s="308"/>
      <c r="C36" s="308">
        <v>75</v>
      </c>
      <c r="D36" s="321"/>
      <c r="E36" s="305"/>
      <c r="F36" s="315"/>
      <c r="G36" s="316"/>
      <c r="H36" s="315"/>
    </row>
    <row r="37" ht="21.75" customHeight="1">
      <c r="A37" s="286" t="s">
        <v>729</v>
      </c>
    </row>
  </sheetData>
  <sheetProtection/>
  <mergeCells count="3">
    <mergeCell ref="A1:H1"/>
    <mergeCell ref="A2:H2"/>
    <mergeCell ref="G3:H3"/>
  </mergeCells>
  <printOptions horizontalCentered="1"/>
  <pageMargins left="0.43" right="0.24" top="0.51" bottom="0.55" header="0.31" footer="0.31"/>
  <pageSetup horizontalDpi="600" verticalDpi="600" orientation="landscape" paperSize="9"/>
  <headerFooter scaleWithDoc="0" alignWithMargins="0">
    <oddFooter xml:space="preserve">&amp;C &amp;P </oddFooter>
  </headerFooter>
</worksheet>
</file>

<file path=xl/worksheets/sheet14.xml><?xml version="1.0" encoding="utf-8"?>
<worksheet xmlns="http://schemas.openxmlformats.org/spreadsheetml/2006/main" xmlns:r="http://schemas.openxmlformats.org/officeDocument/2006/relationships">
  <sheetPr>
    <tabColor rgb="FFFF0000"/>
  </sheetPr>
  <dimension ref="A1:C457"/>
  <sheetViews>
    <sheetView zoomScaleSheetLayoutView="100" workbookViewId="0" topLeftCell="A1">
      <pane ySplit="4" topLeftCell="A427" activePane="bottomLeft" state="frozen"/>
      <selection pane="bottomLeft" activeCell="B442" sqref="B442"/>
    </sheetView>
  </sheetViews>
  <sheetFormatPr defaultColWidth="21.50390625" defaultRowHeight="14.25" customHeight="1"/>
  <cols>
    <col min="1" max="1" width="21.50390625" style="268" customWidth="1"/>
    <col min="2" max="2" width="36.875" style="268" customWidth="1"/>
    <col min="3" max="3" width="19.25390625" style="270" customWidth="1"/>
    <col min="4" max="16384" width="21.50390625" style="268" customWidth="1"/>
  </cols>
  <sheetData>
    <row r="1" spans="1:3" s="268" customFormat="1" ht="18.75">
      <c r="A1" s="271" t="s">
        <v>730</v>
      </c>
      <c r="B1" s="271"/>
      <c r="C1" s="272"/>
    </row>
    <row r="2" spans="1:3" s="269" customFormat="1" ht="24">
      <c r="A2" s="273" t="s">
        <v>731</v>
      </c>
      <c r="B2" s="273"/>
      <c r="C2" s="273"/>
    </row>
    <row r="3" spans="1:3" s="268" customFormat="1" ht="27" customHeight="1">
      <c r="A3" s="274"/>
      <c r="B3" s="274"/>
      <c r="C3" s="275" t="s">
        <v>2</v>
      </c>
    </row>
    <row r="4" spans="1:3" s="268" customFormat="1" ht="24" customHeight="1">
      <c r="A4" s="276" t="s">
        <v>732</v>
      </c>
      <c r="B4" s="276" t="s">
        <v>450</v>
      </c>
      <c r="C4" s="277" t="s">
        <v>733</v>
      </c>
    </row>
    <row r="5" spans="1:3" s="268" customFormat="1" ht="25.5" customHeight="1">
      <c r="A5" s="278"/>
      <c r="B5" s="279" t="s">
        <v>63</v>
      </c>
      <c r="C5" s="242">
        <v>513792</v>
      </c>
    </row>
    <row r="6" spans="1:3" s="268" customFormat="1" ht="18" customHeight="1">
      <c r="A6" s="146">
        <v>201</v>
      </c>
      <c r="B6" s="280" t="s">
        <v>35</v>
      </c>
      <c r="C6" s="143">
        <v>41060</v>
      </c>
    </row>
    <row r="7" spans="1:3" s="268" customFormat="1" ht="18" customHeight="1">
      <c r="A7" s="146">
        <v>20101</v>
      </c>
      <c r="B7" s="281" t="s">
        <v>734</v>
      </c>
      <c r="C7" s="143">
        <v>1165</v>
      </c>
    </row>
    <row r="8" spans="1:3" s="268" customFormat="1" ht="18" customHeight="1">
      <c r="A8" s="146">
        <v>2010101</v>
      </c>
      <c r="B8" s="282" t="s">
        <v>735</v>
      </c>
      <c r="C8" s="143">
        <v>879</v>
      </c>
    </row>
    <row r="9" spans="1:3" s="268" customFormat="1" ht="18" customHeight="1">
      <c r="A9" s="146">
        <v>2010102</v>
      </c>
      <c r="B9" s="281" t="s">
        <v>736</v>
      </c>
      <c r="C9" s="143">
        <v>17</v>
      </c>
    </row>
    <row r="10" spans="1:3" s="268" customFormat="1" ht="18" customHeight="1">
      <c r="A10" s="146">
        <v>2010104</v>
      </c>
      <c r="B10" s="282" t="s">
        <v>737</v>
      </c>
      <c r="C10" s="143">
        <v>101</v>
      </c>
    </row>
    <row r="11" spans="1:3" s="268" customFormat="1" ht="18" customHeight="1">
      <c r="A11" s="146">
        <v>2010109</v>
      </c>
      <c r="B11" s="282" t="s">
        <v>738</v>
      </c>
      <c r="C11" s="143">
        <v>2</v>
      </c>
    </row>
    <row r="12" spans="1:3" s="268" customFormat="1" ht="18" customHeight="1">
      <c r="A12" s="146">
        <v>2010150</v>
      </c>
      <c r="B12" s="282" t="s">
        <v>739</v>
      </c>
      <c r="C12" s="143">
        <v>44</v>
      </c>
    </row>
    <row r="13" spans="1:3" s="268" customFormat="1" ht="18" customHeight="1">
      <c r="A13" s="146">
        <v>2010199</v>
      </c>
      <c r="B13" s="281" t="s">
        <v>740</v>
      </c>
      <c r="C13" s="143">
        <v>122</v>
      </c>
    </row>
    <row r="14" spans="1:3" s="268" customFormat="1" ht="18" customHeight="1">
      <c r="A14" s="146">
        <v>20102</v>
      </c>
      <c r="B14" s="281" t="s">
        <v>741</v>
      </c>
      <c r="C14" s="143">
        <v>972</v>
      </c>
    </row>
    <row r="15" spans="1:3" s="268" customFormat="1" ht="18" customHeight="1">
      <c r="A15" s="146">
        <v>2010201</v>
      </c>
      <c r="B15" s="281" t="s">
        <v>735</v>
      </c>
      <c r="C15" s="143">
        <v>812</v>
      </c>
    </row>
    <row r="16" spans="1:3" s="268" customFormat="1" ht="18" customHeight="1">
      <c r="A16" s="146">
        <v>2010202</v>
      </c>
      <c r="B16" s="282" t="s">
        <v>736</v>
      </c>
      <c r="C16" s="143">
        <v>37</v>
      </c>
    </row>
    <row r="17" spans="1:3" s="268" customFormat="1" ht="18" customHeight="1">
      <c r="A17" s="146">
        <v>2010204</v>
      </c>
      <c r="B17" s="281" t="s">
        <v>742</v>
      </c>
      <c r="C17" s="143">
        <v>47</v>
      </c>
    </row>
    <row r="18" spans="1:3" s="268" customFormat="1" ht="18" customHeight="1">
      <c r="A18" s="146">
        <v>2010205</v>
      </c>
      <c r="B18" s="281" t="s">
        <v>743</v>
      </c>
      <c r="C18" s="143">
        <v>31</v>
      </c>
    </row>
    <row r="19" spans="1:3" s="268" customFormat="1" ht="18" customHeight="1">
      <c r="A19" s="146">
        <v>2010250</v>
      </c>
      <c r="B19" s="282" t="s">
        <v>739</v>
      </c>
      <c r="C19" s="143">
        <v>45</v>
      </c>
    </row>
    <row r="20" spans="1:3" s="268" customFormat="1" ht="18" customHeight="1">
      <c r="A20" s="146">
        <v>20103</v>
      </c>
      <c r="B20" s="282" t="s">
        <v>744</v>
      </c>
      <c r="C20" s="143">
        <v>20287</v>
      </c>
    </row>
    <row r="21" spans="1:3" s="268" customFormat="1" ht="18" customHeight="1">
      <c r="A21" s="146">
        <v>2010301</v>
      </c>
      <c r="B21" s="281" t="s">
        <v>735</v>
      </c>
      <c r="C21" s="143">
        <v>14349</v>
      </c>
    </row>
    <row r="22" spans="1:3" s="268" customFormat="1" ht="18" customHeight="1">
      <c r="A22" s="146">
        <v>2010302</v>
      </c>
      <c r="B22" s="282" t="s">
        <v>736</v>
      </c>
      <c r="C22" s="143">
        <v>141</v>
      </c>
    </row>
    <row r="23" spans="1:3" s="268" customFormat="1" ht="18" customHeight="1">
      <c r="A23" s="146">
        <v>2010350</v>
      </c>
      <c r="B23" s="281" t="s">
        <v>739</v>
      </c>
      <c r="C23" s="143">
        <v>2629</v>
      </c>
    </row>
    <row r="24" spans="1:3" s="268" customFormat="1" ht="18" customHeight="1">
      <c r="A24" s="146">
        <v>2010399</v>
      </c>
      <c r="B24" s="281" t="s">
        <v>745</v>
      </c>
      <c r="C24" s="143">
        <v>3168</v>
      </c>
    </row>
    <row r="25" spans="1:3" s="268" customFormat="1" ht="18" customHeight="1">
      <c r="A25" s="146">
        <v>20104</v>
      </c>
      <c r="B25" s="280" t="s">
        <v>746</v>
      </c>
      <c r="C25" s="143">
        <v>855</v>
      </c>
    </row>
    <row r="26" spans="1:3" s="268" customFormat="1" ht="18" customHeight="1">
      <c r="A26" s="146">
        <v>2010401</v>
      </c>
      <c r="B26" s="282" t="s">
        <v>735</v>
      </c>
      <c r="C26" s="143">
        <v>482</v>
      </c>
    </row>
    <row r="27" spans="1:3" s="268" customFormat="1" ht="18" customHeight="1">
      <c r="A27" s="146">
        <v>2010406</v>
      </c>
      <c r="B27" s="282" t="s">
        <v>747</v>
      </c>
      <c r="C27" s="143">
        <v>26</v>
      </c>
    </row>
    <row r="28" spans="1:3" s="268" customFormat="1" ht="18" customHeight="1">
      <c r="A28" s="146">
        <v>2010450</v>
      </c>
      <c r="B28" s="282" t="s">
        <v>739</v>
      </c>
      <c r="C28" s="143">
        <v>281</v>
      </c>
    </row>
    <row r="29" spans="1:3" s="268" customFormat="1" ht="18" customHeight="1">
      <c r="A29" s="146">
        <v>2010499</v>
      </c>
      <c r="B29" s="281" t="s">
        <v>748</v>
      </c>
      <c r="C29" s="143">
        <v>66</v>
      </c>
    </row>
    <row r="30" spans="1:3" s="268" customFormat="1" ht="18" customHeight="1">
      <c r="A30" s="146">
        <v>20105</v>
      </c>
      <c r="B30" s="282" t="s">
        <v>749</v>
      </c>
      <c r="C30" s="143">
        <v>504</v>
      </c>
    </row>
    <row r="31" spans="1:3" s="268" customFormat="1" ht="18" customHeight="1">
      <c r="A31" s="146">
        <v>2010501</v>
      </c>
      <c r="B31" s="282" t="s">
        <v>735</v>
      </c>
      <c r="C31" s="143">
        <v>297</v>
      </c>
    </row>
    <row r="32" spans="1:3" s="268" customFormat="1" ht="18" customHeight="1">
      <c r="A32" s="146">
        <v>2010505</v>
      </c>
      <c r="B32" s="282" t="s">
        <v>750</v>
      </c>
      <c r="C32" s="143">
        <v>9</v>
      </c>
    </row>
    <row r="33" spans="1:3" s="268" customFormat="1" ht="18" customHeight="1">
      <c r="A33" s="146">
        <v>2010507</v>
      </c>
      <c r="B33" s="281" t="s">
        <v>751</v>
      </c>
      <c r="C33" s="143">
        <v>20</v>
      </c>
    </row>
    <row r="34" spans="1:3" s="268" customFormat="1" ht="18" customHeight="1">
      <c r="A34" s="146">
        <v>2010508</v>
      </c>
      <c r="B34" s="281" t="s">
        <v>752</v>
      </c>
      <c r="C34" s="143">
        <v>23</v>
      </c>
    </row>
    <row r="35" spans="1:3" s="268" customFormat="1" ht="18" customHeight="1">
      <c r="A35" s="146">
        <v>2010599</v>
      </c>
      <c r="B35" s="281" t="s">
        <v>753</v>
      </c>
      <c r="C35" s="143">
        <v>155</v>
      </c>
    </row>
    <row r="36" spans="1:3" s="268" customFormat="1" ht="18" customHeight="1">
      <c r="A36" s="146">
        <v>20106</v>
      </c>
      <c r="B36" s="281" t="s">
        <v>754</v>
      </c>
      <c r="C36" s="143">
        <v>1329</v>
      </c>
    </row>
    <row r="37" spans="1:3" s="268" customFormat="1" ht="18" customHeight="1">
      <c r="A37" s="146">
        <v>2010601</v>
      </c>
      <c r="B37" s="281" t="s">
        <v>735</v>
      </c>
      <c r="C37" s="143">
        <v>1122</v>
      </c>
    </row>
    <row r="38" spans="1:3" s="268" customFormat="1" ht="18" customHeight="1">
      <c r="A38" s="146">
        <v>2010650</v>
      </c>
      <c r="B38" s="280" t="s">
        <v>739</v>
      </c>
      <c r="C38" s="143">
        <v>69</v>
      </c>
    </row>
    <row r="39" spans="1:3" s="268" customFormat="1" ht="18" customHeight="1">
      <c r="A39" s="146">
        <v>2010699</v>
      </c>
      <c r="B39" s="282" t="s">
        <v>755</v>
      </c>
      <c r="C39" s="143">
        <v>138</v>
      </c>
    </row>
    <row r="40" spans="1:3" s="268" customFormat="1" ht="18" customHeight="1">
      <c r="A40" s="146">
        <v>20107</v>
      </c>
      <c r="B40" s="282" t="s">
        <v>756</v>
      </c>
      <c r="C40" s="143">
        <v>1800</v>
      </c>
    </row>
    <row r="41" spans="1:3" s="268" customFormat="1" ht="18" customHeight="1">
      <c r="A41" s="146">
        <v>2010799</v>
      </c>
      <c r="B41" s="281" t="s">
        <v>757</v>
      </c>
      <c r="C41" s="143">
        <v>1800</v>
      </c>
    </row>
    <row r="42" spans="1:3" s="268" customFormat="1" ht="18" customHeight="1">
      <c r="A42" s="146">
        <v>20111</v>
      </c>
      <c r="B42" s="281" t="s">
        <v>758</v>
      </c>
      <c r="C42" s="143">
        <v>2505</v>
      </c>
    </row>
    <row r="43" spans="1:3" s="268" customFormat="1" ht="18" customHeight="1">
      <c r="A43" s="146">
        <v>2011101</v>
      </c>
      <c r="B43" s="281" t="s">
        <v>735</v>
      </c>
      <c r="C43" s="143">
        <v>2283</v>
      </c>
    </row>
    <row r="44" spans="1:3" s="268" customFormat="1" ht="18" customHeight="1">
      <c r="A44" s="146">
        <v>2011150</v>
      </c>
      <c r="B44" s="282" t="s">
        <v>739</v>
      </c>
      <c r="C44" s="143">
        <v>58</v>
      </c>
    </row>
    <row r="45" spans="1:3" s="268" customFormat="1" ht="18" customHeight="1">
      <c r="A45" s="146">
        <v>2011199</v>
      </c>
      <c r="B45" s="281" t="s">
        <v>759</v>
      </c>
      <c r="C45" s="143">
        <v>164</v>
      </c>
    </row>
    <row r="46" spans="1:3" s="268" customFormat="1" ht="18" customHeight="1">
      <c r="A46" s="146">
        <v>20113</v>
      </c>
      <c r="B46" s="281" t="s">
        <v>760</v>
      </c>
      <c r="C46" s="143">
        <v>832</v>
      </c>
    </row>
    <row r="47" spans="1:3" s="268" customFormat="1" ht="18" customHeight="1">
      <c r="A47" s="146">
        <v>2011301</v>
      </c>
      <c r="B47" s="280" t="s">
        <v>735</v>
      </c>
      <c r="C47" s="143">
        <v>536</v>
      </c>
    </row>
    <row r="48" spans="1:3" s="268" customFormat="1" ht="18" customHeight="1">
      <c r="A48" s="146">
        <v>2011308</v>
      </c>
      <c r="B48" s="282" t="s">
        <v>761</v>
      </c>
      <c r="C48" s="143">
        <v>10</v>
      </c>
    </row>
    <row r="49" spans="1:3" s="268" customFormat="1" ht="18" customHeight="1">
      <c r="A49" s="146">
        <v>2011350</v>
      </c>
      <c r="B49" s="282" t="s">
        <v>739</v>
      </c>
      <c r="C49" s="143">
        <v>143</v>
      </c>
    </row>
    <row r="50" spans="1:3" s="268" customFormat="1" ht="18" customHeight="1">
      <c r="A50" s="146">
        <v>2011399</v>
      </c>
      <c r="B50" s="282" t="s">
        <v>762</v>
      </c>
      <c r="C50" s="143">
        <v>143</v>
      </c>
    </row>
    <row r="51" spans="1:3" s="268" customFormat="1" ht="18" customHeight="1">
      <c r="A51" s="146">
        <v>20123</v>
      </c>
      <c r="B51" s="282" t="s">
        <v>763</v>
      </c>
      <c r="C51" s="143">
        <v>100</v>
      </c>
    </row>
    <row r="52" spans="1:3" s="268" customFormat="1" ht="18" customHeight="1">
      <c r="A52" s="146">
        <v>2012304</v>
      </c>
      <c r="B52" s="282" t="s">
        <v>764</v>
      </c>
      <c r="C52" s="143">
        <v>100</v>
      </c>
    </row>
    <row r="53" spans="1:3" s="268" customFormat="1" ht="18" customHeight="1">
      <c r="A53" s="146">
        <v>20126</v>
      </c>
      <c r="B53" s="281" t="s">
        <v>765</v>
      </c>
      <c r="C53" s="143">
        <v>180</v>
      </c>
    </row>
    <row r="54" spans="1:3" s="268" customFormat="1" ht="18" customHeight="1">
      <c r="A54" s="146">
        <v>2012601</v>
      </c>
      <c r="B54" s="282" t="s">
        <v>735</v>
      </c>
      <c r="C54" s="143">
        <v>170</v>
      </c>
    </row>
    <row r="55" spans="1:3" s="268" customFormat="1" ht="18" customHeight="1">
      <c r="A55" s="146">
        <v>2012699</v>
      </c>
      <c r="B55" s="281" t="s">
        <v>766</v>
      </c>
      <c r="C55" s="143">
        <v>10</v>
      </c>
    </row>
    <row r="56" spans="1:3" s="268" customFormat="1" ht="14.25" customHeight="1">
      <c r="A56" s="146">
        <v>20128</v>
      </c>
      <c r="B56" s="281" t="s">
        <v>767</v>
      </c>
      <c r="C56" s="143">
        <v>117</v>
      </c>
    </row>
    <row r="57" spans="1:3" s="268" customFormat="1" ht="14.25" customHeight="1">
      <c r="A57" s="146">
        <v>2012801</v>
      </c>
      <c r="B57" s="280" t="s">
        <v>735</v>
      </c>
      <c r="C57" s="143">
        <v>66</v>
      </c>
    </row>
    <row r="58" spans="1:3" s="268" customFormat="1" ht="14.25" customHeight="1">
      <c r="A58" s="146">
        <v>2012850</v>
      </c>
      <c r="B58" s="280" t="s">
        <v>739</v>
      </c>
      <c r="C58" s="143">
        <v>28</v>
      </c>
    </row>
    <row r="59" spans="1:3" s="268" customFormat="1" ht="14.25" customHeight="1">
      <c r="A59" s="146">
        <v>2012899</v>
      </c>
      <c r="B59" s="280" t="s">
        <v>768</v>
      </c>
      <c r="C59" s="143">
        <v>23</v>
      </c>
    </row>
    <row r="60" spans="1:3" s="268" customFormat="1" ht="14.25" customHeight="1">
      <c r="A60" s="146">
        <v>20129</v>
      </c>
      <c r="B60" s="280" t="s">
        <v>769</v>
      </c>
      <c r="C60" s="143">
        <v>933</v>
      </c>
    </row>
    <row r="61" spans="1:3" s="268" customFormat="1" ht="14.25" customHeight="1">
      <c r="A61" s="146">
        <v>2012901</v>
      </c>
      <c r="B61" s="280" t="s">
        <v>735</v>
      </c>
      <c r="C61" s="143">
        <v>400</v>
      </c>
    </row>
    <row r="62" spans="1:3" s="268" customFormat="1" ht="14.25" customHeight="1">
      <c r="A62" s="146">
        <v>2012902</v>
      </c>
      <c r="B62" s="280" t="s">
        <v>736</v>
      </c>
      <c r="C62" s="143">
        <v>103</v>
      </c>
    </row>
    <row r="63" spans="1:3" s="268" customFormat="1" ht="14.25" customHeight="1">
      <c r="A63" s="146">
        <v>2012950</v>
      </c>
      <c r="B63" s="280" t="s">
        <v>739</v>
      </c>
      <c r="C63" s="143">
        <v>103</v>
      </c>
    </row>
    <row r="64" spans="1:3" s="268" customFormat="1" ht="14.25" customHeight="1">
      <c r="A64" s="146">
        <v>2012999</v>
      </c>
      <c r="B64" s="280" t="s">
        <v>770</v>
      </c>
      <c r="C64" s="143">
        <v>327</v>
      </c>
    </row>
    <row r="65" spans="1:3" s="268" customFormat="1" ht="14.25" customHeight="1">
      <c r="A65" s="146">
        <v>20131</v>
      </c>
      <c r="B65" s="280" t="s">
        <v>771</v>
      </c>
      <c r="C65" s="143">
        <v>1256</v>
      </c>
    </row>
    <row r="66" spans="1:3" s="268" customFormat="1" ht="14.25" customHeight="1">
      <c r="A66" s="146">
        <v>2013101</v>
      </c>
      <c r="B66" s="280" t="s">
        <v>735</v>
      </c>
      <c r="C66" s="143">
        <v>752</v>
      </c>
    </row>
    <row r="67" spans="1:3" s="268" customFormat="1" ht="14.25" customHeight="1">
      <c r="A67" s="146">
        <v>2013102</v>
      </c>
      <c r="B67" s="280" t="s">
        <v>736</v>
      </c>
      <c r="C67" s="143">
        <v>59</v>
      </c>
    </row>
    <row r="68" spans="1:3" s="268" customFormat="1" ht="14.25" customHeight="1">
      <c r="A68" s="146">
        <v>2013150</v>
      </c>
      <c r="B68" s="280" t="s">
        <v>739</v>
      </c>
      <c r="C68" s="143">
        <v>263</v>
      </c>
    </row>
    <row r="69" spans="1:3" s="268" customFormat="1" ht="14.25" customHeight="1">
      <c r="A69" s="146">
        <v>2013199</v>
      </c>
      <c r="B69" s="280" t="s">
        <v>772</v>
      </c>
      <c r="C69" s="143">
        <v>182</v>
      </c>
    </row>
    <row r="70" spans="1:3" s="268" customFormat="1" ht="14.25" customHeight="1">
      <c r="A70" s="146">
        <v>20132</v>
      </c>
      <c r="B70" s="280" t="s">
        <v>773</v>
      </c>
      <c r="C70" s="143">
        <v>1237</v>
      </c>
    </row>
    <row r="71" spans="1:3" s="268" customFormat="1" ht="14.25" customHeight="1">
      <c r="A71" s="146">
        <v>2013201</v>
      </c>
      <c r="B71" s="280" t="s">
        <v>735</v>
      </c>
      <c r="C71" s="143">
        <v>881</v>
      </c>
    </row>
    <row r="72" spans="1:3" s="268" customFormat="1" ht="14.25" customHeight="1">
      <c r="A72" s="146">
        <v>2013202</v>
      </c>
      <c r="B72" s="280" t="s">
        <v>736</v>
      </c>
      <c r="C72" s="143">
        <v>94</v>
      </c>
    </row>
    <row r="73" spans="1:3" s="268" customFormat="1" ht="14.25" customHeight="1">
      <c r="A73" s="146">
        <v>2013250</v>
      </c>
      <c r="B73" s="280" t="s">
        <v>739</v>
      </c>
      <c r="C73" s="143">
        <v>170</v>
      </c>
    </row>
    <row r="74" spans="1:3" s="268" customFormat="1" ht="14.25" customHeight="1">
      <c r="A74" s="146">
        <v>2013299</v>
      </c>
      <c r="B74" s="280" t="s">
        <v>774</v>
      </c>
      <c r="C74" s="143">
        <v>92</v>
      </c>
    </row>
    <row r="75" spans="1:3" s="268" customFormat="1" ht="14.25" customHeight="1">
      <c r="A75" s="146">
        <v>20133</v>
      </c>
      <c r="B75" s="280" t="s">
        <v>775</v>
      </c>
      <c r="C75" s="143">
        <v>839</v>
      </c>
    </row>
    <row r="76" spans="1:3" s="268" customFormat="1" ht="14.25" customHeight="1">
      <c r="A76" s="146">
        <v>2013301</v>
      </c>
      <c r="B76" s="280" t="s">
        <v>735</v>
      </c>
      <c r="C76" s="143">
        <v>384</v>
      </c>
    </row>
    <row r="77" spans="1:3" s="268" customFormat="1" ht="14.25" customHeight="1">
      <c r="A77" s="146">
        <v>2013350</v>
      </c>
      <c r="B77" s="280" t="s">
        <v>739</v>
      </c>
      <c r="C77" s="143">
        <v>258</v>
      </c>
    </row>
    <row r="78" spans="1:3" s="268" customFormat="1" ht="14.25" customHeight="1">
      <c r="A78" s="146">
        <v>2013399</v>
      </c>
      <c r="B78" s="280" t="s">
        <v>776</v>
      </c>
      <c r="C78" s="143">
        <v>197</v>
      </c>
    </row>
    <row r="79" spans="1:3" s="268" customFormat="1" ht="14.25" customHeight="1">
      <c r="A79" s="146">
        <v>20134</v>
      </c>
      <c r="B79" s="280" t="s">
        <v>777</v>
      </c>
      <c r="C79" s="143">
        <v>357</v>
      </c>
    </row>
    <row r="80" spans="1:3" s="268" customFormat="1" ht="14.25" customHeight="1">
      <c r="A80" s="146">
        <v>2013401</v>
      </c>
      <c r="B80" s="280" t="s">
        <v>735</v>
      </c>
      <c r="C80" s="143">
        <v>184</v>
      </c>
    </row>
    <row r="81" spans="1:3" s="268" customFormat="1" ht="14.25" customHeight="1">
      <c r="A81" s="146">
        <v>2013404</v>
      </c>
      <c r="B81" s="280" t="s">
        <v>778</v>
      </c>
      <c r="C81" s="143">
        <v>20</v>
      </c>
    </row>
    <row r="82" spans="1:3" s="268" customFormat="1" ht="14.25" customHeight="1">
      <c r="A82" s="146">
        <v>2013450</v>
      </c>
      <c r="B82" s="280" t="s">
        <v>739</v>
      </c>
      <c r="C82" s="143">
        <v>100</v>
      </c>
    </row>
    <row r="83" spans="1:3" s="268" customFormat="1" ht="14.25" customHeight="1">
      <c r="A83" s="146">
        <v>2013499</v>
      </c>
      <c r="B83" s="280" t="s">
        <v>779</v>
      </c>
      <c r="C83" s="143">
        <v>53</v>
      </c>
    </row>
    <row r="84" spans="1:3" s="268" customFormat="1" ht="14.25" customHeight="1">
      <c r="A84" s="146">
        <v>20136</v>
      </c>
      <c r="B84" s="280" t="s">
        <v>780</v>
      </c>
      <c r="C84" s="143">
        <v>312</v>
      </c>
    </row>
    <row r="85" spans="1:3" s="268" customFormat="1" ht="14.25" customHeight="1">
      <c r="A85" s="146">
        <v>2013601</v>
      </c>
      <c r="B85" s="280" t="s">
        <v>735</v>
      </c>
      <c r="C85" s="143">
        <v>186</v>
      </c>
    </row>
    <row r="86" spans="1:3" s="268" customFormat="1" ht="14.25" customHeight="1">
      <c r="A86" s="146">
        <v>2013650</v>
      </c>
      <c r="B86" s="280" t="s">
        <v>739</v>
      </c>
      <c r="C86" s="143">
        <v>75</v>
      </c>
    </row>
    <row r="87" spans="1:3" s="268" customFormat="1" ht="14.25" customHeight="1">
      <c r="A87" s="146">
        <v>2013699</v>
      </c>
      <c r="B87" s="280" t="s">
        <v>780</v>
      </c>
      <c r="C87" s="143">
        <v>51</v>
      </c>
    </row>
    <row r="88" spans="1:3" s="268" customFormat="1" ht="14.25" customHeight="1">
      <c r="A88" s="146">
        <v>20138</v>
      </c>
      <c r="B88" s="280" t="s">
        <v>781</v>
      </c>
      <c r="C88" s="143">
        <v>2006</v>
      </c>
    </row>
    <row r="89" spans="1:3" s="268" customFormat="1" ht="14.25" customHeight="1">
      <c r="A89" s="146">
        <v>2013801</v>
      </c>
      <c r="B89" s="280" t="s">
        <v>735</v>
      </c>
      <c r="C89" s="143">
        <v>1673</v>
      </c>
    </row>
    <row r="90" spans="1:3" s="268" customFormat="1" ht="14.25" customHeight="1">
      <c r="A90" s="146">
        <v>2013804</v>
      </c>
      <c r="B90" s="280" t="s">
        <v>782</v>
      </c>
      <c r="C90" s="143">
        <v>35</v>
      </c>
    </row>
    <row r="91" spans="1:3" s="268" customFormat="1" ht="14.25" customHeight="1">
      <c r="A91" s="146">
        <v>2013805</v>
      </c>
      <c r="B91" s="280" t="s">
        <v>783</v>
      </c>
      <c r="C91" s="143">
        <v>3</v>
      </c>
    </row>
    <row r="92" spans="1:3" s="268" customFormat="1" ht="14.25" customHeight="1">
      <c r="A92" s="146">
        <v>2013812</v>
      </c>
      <c r="B92" s="280" t="s">
        <v>784</v>
      </c>
      <c r="C92" s="143">
        <v>48</v>
      </c>
    </row>
    <row r="93" spans="1:3" s="268" customFormat="1" ht="14.25" customHeight="1">
      <c r="A93" s="146">
        <v>2013814</v>
      </c>
      <c r="B93" s="280" t="s">
        <v>785</v>
      </c>
      <c r="C93" s="143">
        <v>3</v>
      </c>
    </row>
    <row r="94" spans="1:3" s="268" customFormat="1" ht="14.25" customHeight="1">
      <c r="A94" s="146">
        <v>2013815</v>
      </c>
      <c r="B94" s="280" t="s">
        <v>786</v>
      </c>
      <c r="C94" s="143">
        <v>7</v>
      </c>
    </row>
    <row r="95" spans="1:3" s="268" customFormat="1" ht="14.25" customHeight="1">
      <c r="A95" s="146">
        <v>2013816</v>
      </c>
      <c r="B95" s="280" t="s">
        <v>787</v>
      </c>
      <c r="C95" s="143">
        <v>145</v>
      </c>
    </row>
    <row r="96" spans="1:3" s="268" customFormat="1" ht="14.25" customHeight="1">
      <c r="A96" s="146">
        <v>2013850</v>
      </c>
      <c r="B96" s="280" t="s">
        <v>739</v>
      </c>
      <c r="C96" s="143">
        <v>45</v>
      </c>
    </row>
    <row r="97" spans="1:3" s="268" customFormat="1" ht="14.25" customHeight="1">
      <c r="A97" s="146">
        <v>2013899</v>
      </c>
      <c r="B97" s="280" t="s">
        <v>788</v>
      </c>
      <c r="C97" s="143">
        <v>47</v>
      </c>
    </row>
    <row r="98" spans="1:3" s="268" customFormat="1" ht="14.25" customHeight="1">
      <c r="A98" s="146">
        <v>20139</v>
      </c>
      <c r="B98" s="280" t="s">
        <v>789</v>
      </c>
      <c r="C98" s="143">
        <v>6</v>
      </c>
    </row>
    <row r="99" spans="1:3" s="268" customFormat="1" ht="14.25" customHeight="1">
      <c r="A99" s="146">
        <v>2013902</v>
      </c>
      <c r="B99" s="280" t="s">
        <v>736</v>
      </c>
      <c r="C99" s="143">
        <v>6</v>
      </c>
    </row>
    <row r="100" spans="1:3" s="268" customFormat="1" ht="14.25" customHeight="1">
      <c r="A100" s="146">
        <v>20140</v>
      </c>
      <c r="B100" s="280" t="s">
        <v>790</v>
      </c>
      <c r="C100" s="143">
        <v>533</v>
      </c>
    </row>
    <row r="101" spans="1:3" s="268" customFormat="1" ht="14.25" customHeight="1">
      <c r="A101" s="146">
        <v>2014001</v>
      </c>
      <c r="B101" s="280" t="s">
        <v>735</v>
      </c>
      <c r="C101" s="143">
        <v>205</v>
      </c>
    </row>
    <row r="102" spans="1:3" s="268" customFormat="1" ht="14.25" customHeight="1">
      <c r="A102" s="146">
        <v>2014004</v>
      </c>
      <c r="B102" s="280" t="s">
        <v>791</v>
      </c>
      <c r="C102" s="143">
        <v>280</v>
      </c>
    </row>
    <row r="103" spans="1:3" s="268" customFormat="1" ht="14.25" customHeight="1">
      <c r="A103" s="146">
        <v>2014099</v>
      </c>
      <c r="B103" s="280" t="s">
        <v>792</v>
      </c>
      <c r="C103" s="143">
        <v>48</v>
      </c>
    </row>
    <row r="104" spans="1:3" s="268" customFormat="1" ht="14.25" customHeight="1">
      <c r="A104" s="146">
        <v>20199</v>
      </c>
      <c r="B104" s="280" t="s">
        <v>793</v>
      </c>
      <c r="C104" s="143">
        <v>2935</v>
      </c>
    </row>
    <row r="105" spans="1:3" s="268" customFormat="1" ht="14.25" customHeight="1">
      <c r="A105" s="146">
        <v>2019999</v>
      </c>
      <c r="B105" s="280" t="s">
        <v>793</v>
      </c>
      <c r="C105" s="143">
        <v>2935</v>
      </c>
    </row>
    <row r="106" spans="1:3" s="268" customFormat="1" ht="14.25" customHeight="1">
      <c r="A106" s="146">
        <v>204</v>
      </c>
      <c r="B106" s="280" t="s">
        <v>36</v>
      </c>
      <c r="C106" s="143">
        <v>15464</v>
      </c>
    </row>
    <row r="107" spans="1:3" s="268" customFormat="1" ht="14.25" customHeight="1">
      <c r="A107" s="146">
        <v>20402</v>
      </c>
      <c r="B107" s="280" t="s">
        <v>794</v>
      </c>
      <c r="C107" s="143">
        <v>13849</v>
      </c>
    </row>
    <row r="108" spans="1:3" s="268" customFormat="1" ht="14.25" customHeight="1">
      <c r="A108" s="146">
        <v>2040201</v>
      </c>
      <c r="B108" s="280" t="s">
        <v>735</v>
      </c>
      <c r="C108" s="143">
        <v>9113</v>
      </c>
    </row>
    <row r="109" spans="1:3" s="268" customFormat="1" ht="14.25" customHeight="1">
      <c r="A109" s="146">
        <v>2040202</v>
      </c>
      <c r="B109" s="280" t="s">
        <v>736</v>
      </c>
      <c r="C109" s="143">
        <v>1127</v>
      </c>
    </row>
    <row r="110" spans="1:3" s="268" customFormat="1" ht="14.25" customHeight="1">
      <c r="A110" s="146">
        <v>2040220</v>
      </c>
      <c r="B110" s="280" t="s">
        <v>795</v>
      </c>
      <c r="C110" s="143">
        <v>1651</v>
      </c>
    </row>
    <row r="111" spans="1:3" s="268" customFormat="1" ht="14.25" customHeight="1">
      <c r="A111" s="146">
        <v>2040299</v>
      </c>
      <c r="B111" s="280" t="s">
        <v>796</v>
      </c>
      <c r="C111" s="143">
        <v>1958</v>
      </c>
    </row>
    <row r="112" spans="1:3" s="268" customFormat="1" ht="14.25" customHeight="1">
      <c r="A112" s="146">
        <v>20406</v>
      </c>
      <c r="B112" s="280" t="s">
        <v>797</v>
      </c>
      <c r="C112" s="143">
        <v>1483</v>
      </c>
    </row>
    <row r="113" spans="1:3" s="268" customFormat="1" ht="14.25" customHeight="1">
      <c r="A113" s="146">
        <v>2040601</v>
      </c>
      <c r="B113" s="280" t="s">
        <v>735</v>
      </c>
      <c r="C113" s="143">
        <v>832</v>
      </c>
    </row>
    <row r="114" spans="1:3" s="268" customFormat="1" ht="14.25" customHeight="1">
      <c r="A114" s="146">
        <v>2040602</v>
      </c>
      <c r="B114" s="280" t="s">
        <v>736</v>
      </c>
      <c r="C114" s="143">
        <v>29</v>
      </c>
    </row>
    <row r="115" spans="1:3" s="268" customFormat="1" ht="14.25" customHeight="1">
      <c r="A115" s="146">
        <v>2040604</v>
      </c>
      <c r="B115" s="280" t="s">
        <v>798</v>
      </c>
      <c r="C115" s="143">
        <v>116</v>
      </c>
    </row>
    <row r="116" spans="1:3" s="268" customFormat="1" ht="14.25" customHeight="1">
      <c r="A116" s="146">
        <v>2040605</v>
      </c>
      <c r="B116" s="280" t="s">
        <v>799</v>
      </c>
      <c r="C116" s="143">
        <v>89</v>
      </c>
    </row>
    <row r="117" spans="1:3" s="268" customFormat="1" ht="14.25" customHeight="1">
      <c r="A117" s="146">
        <v>2040607</v>
      </c>
      <c r="B117" s="280" t="s">
        <v>800</v>
      </c>
      <c r="C117" s="143">
        <v>74</v>
      </c>
    </row>
    <row r="118" spans="1:3" s="268" customFormat="1" ht="14.25" customHeight="1">
      <c r="A118" s="146">
        <v>2040610</v>
      </c>
      <c r="B118" s="280" t="s">
        <v>801</v>
      </c>
      <c r="C118" s="143">
        <v>179</v>
      </c>
    </row>
    <row r="119" spans="1:3" s="268" customFormat="1" ht="14.25" customHeight="1">
      <c r="A119" s="146">
        <v>2040612</v>
      </c>
      <c r="B119" s="280" t="s">
        <v>802</v>
      </c>
      <c r="C119" s="143">
        <v>46</v>
      </c>
    </row>
    <row r="120" spans="1:3" s="268" customFormat="1" ht="14.25" customHeight="1">
      <c r="A120" s="146">
        <v>2040650</v>
      </c>
      <c r="B120" s="280" t="s">
        <v>739</v>
      </c>
      <c r="C120" s="143">
        <v>79</v>
      </c>
    </row>
    <row r="121" spans="1:3" s="268" customFormat="1" ht="14.25" customHeight="1">
      <c r="A121" s="146">
        <v>2040699</v>
      </c>
      <c r="B121" s="280" t="s">
        <v>803</v>
      </c>
      <c r="C121" s="143">
        <v>39</v>
      </c>
    </row>
    <row r="122" spans="1:3" s="268" customFormat="1" ht="14.25" customHeight="1">
      <c r="A122" s="146">
        <v>20499</v>
      </c>
      <c r="B122" s="280" t="s">
        <v>804</v>
      </c>
      <c r="C122" s="143">
        <v>132</v>
      </c>
    </row>
    <row r="123" spans="1:3" s="268" customFormat="1" ht="14.25" customHeight="1">
      <c r="A123" s="146">
        <v>2049999</v>
      </c>
      <c r="B123" s="280" t="s">
        <v>804</v>
      </c>
      <c r="C123" s="143">
        <v>132</v>
      </c>
    </row>
    <row r="124" spans="1:3" s="268" customFormat="1" ht="14.25" customHeight="1">
      <c r="A124" s="146">
        <v>205</v>
      </c>
      <c r="B124" s="280" t="s">
        <v>37</v>
      </c>
      <c r="C124" s="143">
        <v>107439</v>
      </c>
    </row>
    <row r="125" spans="1:3" s="268" customFormat="1" ht="14.25" customHeight="1">
      <c r="A125" s="146">
        <v>20501</v>
      </c>
      <c r="B125" s="280" t="s">
        <v>805</v>
      </c>
      <c r="C125" s="143">
        <v>3539</v>
      </c>
    </row>
    <row r="126" spans="1:3" s="268" customFormat="1" ht="14.25" customHeight="1">
      <c r="A126" s="146">
        <v>2050101</v>
      </c>
      <c r="B126" s="280" t="s">
        <v>735</v>
      </c>
      <c r="C126" s="143">
        <v>712</v>
      </c>
    </row>
    <row r="127" spans="1:3" s="268" customFormat="1" ht="14.25" customHeight="1">
      <c r="A127" s="146">
        <v>2050199</v>
      </c>
      <c r="B127" s="280" t="s">
        <v>806</v>
      </c>
      <c r="C127" s="143">
        <v>2827</v>
      </c>
    </row>
    <row r="128" spans="1:3" s="268" customFormat="1" ht="14.25" customHeight="1">
      <c r="A128" s="146">
        <v>20502</v>
      </c>
      <c r="B128" s="280" t="s">
        <v>807</v>
      </c>
      <c r="C128" s="143">
        <v>97221</v>
      </c>
    </row>
    <row r="129" spans="1:3" s="268" customFormat="1" ht="14.25" customHeight="1">
      <c r="A129" s="146">
        <v>2050201</v>
      </c>
      <c r="B129" s="280" t="s">
        <v>808</v>
      </c>
      <c r="C129" s="143">
        <v>5998</v>
      </c>
    </row>
    <row r="130" spans="1:3" s="268" customFormat="1" ht="14.25" customHeight="1">
      <c r="A130" s="146">
        <v>2050202</v>
      </c>
      <c r="B130" s="280" t="s">
        <v>809</v>
      </c>
      <c r="C130" s="143">
        <v>46140</v>
      </c>
    </row>
    <row r="131" spans="1:3" s="268" customFormat="1" ht="14.25" customHeight="1">
      <c r="A131" s="146">
        <v>2050203</v>
      </c>
      <c r="B131" s="280" t="s">
        <v>810</v>
      </c>
      <c r="C131" s="143">
        <v>27024</v>
      </c>
    </row>
    <row r="132" spans="1:3" s="268" customFormat="1" ht="14.25" customHeight="1">
      <c r="A132" s="146">
        <v>2050204</v>
      </c>
      <c r="B132" s="280" t="s">
        <v>811</v>
      </c>
      <c r="C132" s="143">
        <v>17756</v>
      </c>
    </row>
    <row r="133" spans="1:3" s="268" customFormat="1" ht="14.25" customHeight="1">
      <c r="A133" s="146">
        <v>2050299</v>
      </c>
      <c r="B133" s="280" t="s">
        <v>812</v>
      </c>
      <c r="C133" s="143">
        <v>303</v>
      </c>
    </row>
    <row r="134" spans="1:3" ht="14.25" customHeight="1">
      <c r="A134" s="146">
        <v>20503</v>
      </c>
      <c r="B134" s="280" t="s">
        <v>813</v>
      </c>
      <c r="C134" s="143">
        <v>5263</v>
      </c>
    </row>
    <row r="135" spans="1:3" ht="14.25" customHeight="1">
      <c r="A135" s="146">
        <v>2050302</v>
      </c>
      <c r="B135" s="280" t="s">
        <v>814</v>
      </c>
      <c r="C135" s="143">
        <v>5263</v>
      </c>
    </row>
    <row r="136" spans="1:3" ht="14.25" customHeight="1">
      <c r="A136" s="146">
        <v>20507</v>
      </c>
      <c r="B136" s="280" t="s">
        <v>815</v>
      </c>
      <c r="C136" s="143">
        <v>504</v>
      </c>
    </row>
    <row r="137" spans="1:3" ht="14.25" customHeight="1">
      <c r="A137" s="146">
        <v>2050701</v>
      </c>
      <c r="B137" s="280" t="s">
        <v>816</v>
      </c>
      <c r="C137" s="143">
        <v>504</v>
      </c>
    </row>
    <row r="138" spans="1:3" ht="14.25" customHeight="1">
      <c r="A138" s="146">
        <v>20508</v>
      </c>
      <c r="B138" s="280" t="s">
        <v>817</v>
      </c>
      <c r="C138" s="143">
        <v>886</v>
      </c>
    </row>
    <row r="139" spans="1:3" ht="14.25" customHeight="1">
      <c r="A139" s="146">
        <v>2050801</v>
      </c>
      <c r="B139" s="280" t="s">
        <v>818</v>
      </c>
      <c r="C139" s="143">
        <v>414</v>
      </c>
    </row>
    <row r="140" spans="1:3" ht="14.25" customHeight="1">
      <c r="A140" s="146">
        <v>2050802</v>
      </c>
      <c r="B140" s="280" t="s">
        <v>819</v>
      </c>
      <c r="C140" s="143">
        <v>456</v>
      </c>
    </row>
    <row r="141" spans="1:3" ht="14.25" customHeight="1">
      <c r="A141" s="146">
        <v>2050899</v>
      </c>
      <c r="B141" s="280" t="s">
        <v>820</v>
      </c>
      <c r="C141" s="143">
        <v>16</v>
      </c>
    </row>
    <row r="142" spans="1:3" ht="14.25" customHeight="1">
      <c r="A142" s="146">
        <v>20599</v>
      </c>
      <c r="B142" s="280" t="s">
        <v>821</v>
      </c>
      <c r="C142" s="143">
        <v>26</v>
      </c>
    </row>
    <row r="143" spans="1:3" ht="14.25" customHeight="1">
      <c r="A143" s="146">
        <v>2059999</v>
      </c>
      <c r="B143" s="280" t="s">
        <v>821</v>
      </c>
      <c r="C143" s="143">
        <v>26</v>
      </c>
    </row>
    <row r="144" spans="1:3" ht="14.25" customHeight="1">
      <c r="A144" s="146">
        <v>206</v>
      </c>
      <c r="B144" s="280" t="s">
        <v>38</v>
      </c>
      <c r="C144" s="143">
        <v>1172</v>
      </c>
    </row>
    <row r="145" spans="1:3" ht="14.25" customHeight="1">
      <c r="A145" s="146">
        <v>20601</v>
      </c>
      <c r="B145" s="280" t="s">
        <v>822</v>
      </c>
      <c r="C145" s="143">
        <v>230</v>
      </c>
    </row>
    <row r="146" spans="1:3" ht="14.25" customHeight="1">
      <c r="A146" s="146">
        <v>2060101</v>
      </c>
      <c r="B146" s="280" t="s">
        <v>735</v>
      </c>
      <c r="C146" s="143">
        <v>87</v>
      </c>
    </row>
    <row r="147" spans="1:3" ht="14.25" customHeight="1">
      <c r="A147" s="146">
        <v>2060199</v>
      </c>
      <c r="B147" s="280" t="s">
        <v>823</v>
      </c>
      <c r="C147" s="143">
        <v>143</v>
      </c>
    </row>
    <row r="148" spans="1:3" ht="14.25" customHeight="1">
      <c r="A148" s="146">
        <v>20604</v>
      </c>
      <c r="B148" s="280" t="s">
        <v>824</v>
      </c>
      <c r="C148" s="143">
        <v>49</v>
      </c>
    </row>
    <row r="149" spans="1:3" ht="14.25" customHeight="1">
      <c r="A149" s="146">
        <v>2060404</v>
      </c>
      <c r="B149" s="280" t="s">
        <v>825</v>
      </c>
      <c r="C149" s="143">
        <v>49</v>
      </c>
    </row>
    <row r="150" spans="1:3" ht="14.25" customHeight="1">
      <c r="A150" s="146">
        <v>20606</v>
      </c>
      <c r="B150" s="280" t="s">
        <v>826</v>
      </c>
      <c r="C150" s="143">
        <v>160</v>
      </c>
    </row>
    <row r="151" spans="1:3" ht="14.25" customHeight="1">
      <c r="A151" s="146">
        <v>2060601</v>
      </c>
      <c r="B151" s="280" t="s">
        <v>827</v>
      </c>
      <c r="C151" s="143">
        <v>145</v>
      </c>
    </row>
    <row r="152" spans="1:3" ht="14.25" customHeight="1">
      <c r="A152" s="146">
        <v>2060699</v>
      </c>
      <c r="B152" s="280" t="s">
        <v>828</v>
      </c>
      <c r="C152" s="143">
        <v>15</v>
      </c>
    </row>
    <row r="153" spans="1:3" ht="14.25" customHeight="1">
      <c r="A153" s="146">
        <v>20607</v>
      </c>
      <c r="B153" s="280" t="s">
        <v>829</v>
      </c>
      <c r="C153" s="143">
        <v>213</v>
      </c>
    </row>
    <row r="154" spans="1:3" ht="14.25" customHeight="1">
      <c r="A154" s="146">
        <v>2060701</v>
      </c>
      <c r="B154" s="280" t="s">
        <v>830</v>
      </c>
      <c r="C154" s="143">
        <v>117</v>
      </c>
    </row>
    <row r="155" spans="1:3" ht="14.25" customHeight="1">
      <c r="A155" s="146">
        <v>2060702</v>
      </c>
      <c r="B155" s="280" t="s">
        <v>831</v>
      </c>
      <c r="C155" s="143">
        <v>66</v>
      </c>
    </row>
    <row r="156" spans="1:3" ht="14.25" customHeight="1">
      <c r="A156" s="146">
        <v>2060799</v>
      </c>
      <c r="B156" s="280" t="s">
        <v>832</v>
      </c>
      <c r="C156" s="143">
        <v>30</v>
      </c>
    </row>
    <row r="157" spans="1:3" ht="14.25" customHeight="1">
      <c r="A157" s="146">
        <v>20699</v>
      </c>
      <c r="B157" s="280" t="s">
        <v>833</v>
      </c>
      <c r="C157" s="143">
        <v>520</v>
      </c>
    </row>
    <row r="158" spans="1:3" ht="14.25" customHeight="1">
      <c r="A158" s="146">
        <v>2069999</v>
      </c>
      <c r="B158" s="280" t="s">
        <v>833</v>
      </c>
      <c r="C158" s="143">
        <v>520</v>
      </c>
    </row>
    <row r="159" spans="1:3" ht="14.25" customHeight="1">
      <c r="A159" s="146">
        <v>207</v>
      </c>
      <c r="B159" s="280" t="s">
        <v>39</v>
      </c>
      <c r="C159" s="143">
        <v>8923</v>
      </c>
    </row>
    <row r="160" spans="1:3" ht="14.25" customHeight="1">
      <c r="A160" s="146">
        <v>20701</v>
      </c>
      <c r="B160" s="280" t="s">
        <v>834</v>
      </c>
      <c r="C160" s="143">
        <v>6358</v>
      </c>
    </row>
    <row r="161" spans="1:3" ht="14.25" customHeight="1">
      <c r="A161" s="146">
        <v>2070101</v>
      </c>
      <c r="B161" s="280" t="s">
        <v>735</v>
      </c>
      <c r="C161" s="143">
        <v>247</v>
      </c>
    </row>
    <row r="162" spans="1:3" ht="14.25" customHeight="1">
      <c r="A162" s="146">
        <v>2070104</v>
      </c>
      <c r="B162" s="280" t="s">
        <v>835</v>
      </c>
      <c r="C162" s="143">
        <v>87</v>
      </c>
    </row>
    <row r="163" spans="1:3" ht="14.25" customHeight="1">
      <c r="A163" s="146">
        <v>2070108</v>
      </c>
      <c r="B163" s="280" t="s">
        <v>836</v>
      </c>
      <c r="C163" s="143">
        <v>43</v>
      </c>
    </row>
    <row r="164" spans="1:3" ht="14.25" customHeight="1">
      <c r="A164" s="146">
        <v>2070109</v>
      </c>
      <c r="B164" s="280" t="s">
        <v>837</v>
      </c>
      <c r="C164" s="143">
        <v>1235</v>
      </c>
    </row>
    <row r="165" spans="1:3" ht="14.25" customHeight="1">
      <c r="A165" s="146">
        <v>2070111</v>
      </c>
      <c r="B165" s="280" t="s">
        <v>838</v>
      </c>
      <c r="C165" s="143">
        <v>35</v>
      </c>
    </row>
    <row r="166" spans="1:3" ht="14.25" customHeight="1">
      <c r="A166" s="146">
        <v>2070112</v>
      </c>
      <c r="B166" s="280" t="s">
        <v>839</v>
      </c>
      <c r="C166" s="143">
        <v>456</v>
      </c>
    </row>
    <row r="167" spans="1:3" ht="14.25" customHeight="1">
      <c r="A167" s="146">
        <v>2070199</v>
      </c>
      <c r="B167" s="280" t="s">
        <v>840</v>
      </c>
      <c r="C167" s="143">
        <v>4255</v>
      </c>
    </row>
    <row r="168" spans="1:3" ht="14.25" customHeight="1">
      <c r="A168" s="146">
        <v>20702</v>
      </c>
      <c r="B168" s="280" t="s">
        <v>841</v>
      </c>
      <c r="C168" s="143">
        <v>932</v>
      </c>
    </row>
    <row r="169" spans="1:3" ht="14.25" customHeight="1">
      <c r="A169" s="146">
        <v>2070204</v>
      </c>
      <c r="B169" s="280" t="s">
        <v>842</v>
      </c>
      <c r="C169" s="143">
        <v>343</v>
      </c>
    </row>
    <row r="170" spans="1:3" ht="14.25" customHeight="1">
      <c r="A170" s="146">
        <v>2070205</v>
      </c>
      <c r="B170" s="280" t="s">
        <v>843</v>
      </c>
      <c r="C170" s="143">
        <v>343</v>
      </c>
    </row>
    <row r="171" spans="1:3" ht="14.25" customHeight="1">
      <c r="A171" s="146">
        <v>2070299</v>
      </c>
      <c r="B171" s="280" t="s">
        <v>844</v>
      </c>
      <c r="C171" s="143">
        <v>246</v>
      </c>
    </row>
    <row r="172" spans="1:3" ht="14.25" customHeight="1">
      <c r="A172" s="146">
        <v>20703</v>
      </c>
      <c r="B172" s="280" t="s">
        <v>845</v>
      </c>
      <c r="C172" s="143">
        <v>282</v>
      </c>
    </row>
    <row r="173" spans="1:3" ht="14.25" customHeight="1">
      <c r="A173" s="146">
        <v>2070307</v>
      </c>
      <c r="B173" s="280" t="s">
        <v>846</v>
      </c>
      <c r="C173" s="143">
        <v>270</v>
      </c>
    </row>
    <row r="174" spans="1:3" ht="14.25" customHeight="1">
      <c r="A174" s="146">
        <v>2070308</v>
      </c>
      <c r="B174" s="280" t="s">
        <v>847</v>
      </c>
      <c r="C174" s="143">
        <v>12</v>
      </c>
    </row>
    <row r="175" spans="1:3" ht="14.25" customHeight="1">
      <c r="A175" s="146">
        <v>20708</v>
      </c>
      <c r="B175" s="280" t="s">
        <v>848</v>
      </c>
      <c r="C175" s="143">
        <v>1336</v>
      </c>
    </row>
    <row r="176" spans="1:3" ht="14.25" customHeight="1">
      <c r="A176" s="146">
        <v>2070808</v>
      </c>
      <c r="B176" s="280" t="s">
        <v>849</v>
      </c>
      <c r="C176" s="143">
        <v>839</v>
      </c>
    </row>
    <row r="177" spans="1:3" ht="14.25" customHeight="1">
      <c r="A177" s="146">
        <v>2070899</v>
      </c>
      <c r="B177" s="280" t="s">
        <v>850</v>
      </c>
      <c r="C177" s="143">
        <v>497</v>
      </c>
    </row>
    <row r="178" spans="1:3" ht="14.25" customHeight="1">
      <c r="A178" s="146">
        <v>20799</v>
      </c>
      <c r="B178" s="280" t="s">
        <v>851</v>
      </c>
      <c r="C178" s="143">
        <v>15</v>
      </c>
    </row>
    <row r="179" spans="1:3" ht="14.25" customHeight="1">
      <c r="A179" s="146">
        <v>2079903</v>
      </c>
      <c r="B179" s="280" t="s">
        <v>852</v>
      </c>
      <c r="C179" s="143">
        <v>15</v>
      </c>
    </row>
    <row r="180" spans="1:3" ht="14.25" customHeight="1">
      <c r="A180" s="146">
        <v>208</v>
      </c>
      <c r="B180" s="280" t="s">
        <v>40</v>
      </c>
      <c r="C180" s="143">
        <v>81712</v>
      </c>
    </row>
    <row r="181" spans="1:3" ht="14.25" customHeight="1">
      <c r="A181" s="146">
        <v>20801</v>
      </c>
      <c r="B181" s="280" t="s">
        <v>853</v>
      </c>
      <c r="C181" s="143">
        <v>1365</v>
      </c>
    </row>
    <row r="182" spans="1:3" ht="14.25" customHeight="1">
      <c r="A182" s="146">
        <v>2080101</v>
      </c>
      <c r="B182" s="280" t="s">
        <v>735</v>
      </c>
      <c r="C182" s="143">
        <v>484</v>
      </c>
    </row>
    <row r="183" spans="1:3" ht="14.25" customHeight="1">
      <c r="A183" s="146">
        <v>2080106</v>
      </c>
      <c r="B183" s="280" t="s">
        <v>854</v>
      </c>
      <c r="C183" s="143">
        <v>217</v>
      </c>
    </row>
    <row r="184" spans="1:3" ht="14.25" customHeight="1">
      <c r="A184" s="146">
        <v>2080109</v>
      </c>
      <c r="B184" s="280" t="s">
        <v>855</v>
      </c>
      <c r="C184" s="143">
        <v>472</v>
      </c>
    </row>
    <row r="185" spans="1:3" ht="14.25" customHeight="1">
      <c r="A185" s="146">
        <v>2080199</v>
      </c>
      <c r="B185" s="280" t="s">
        <v>856</v>
      </c>
      <c r="C185" s="143">
        <v>192</v>
      </c>
    </row>
    <row r="186" spans="1:3" ht="14.25" customHeight="1">
      <c r="A186" s="146">
        <v>20802</v>
      </c>
      <c r="B186" s="280" t="s">
        <v>857</v>
      </c>
      <c r="C186" s="143">
        <v>1793</v>
      </c>
    </row>
    <row r="187" spans="1:3" ht="14.25" customHeight="1">
      <c r="A187" s="146">
        <v>2080201</v>
      </c>
      <c r="B187" s="280" t="s">
        <v>735</v>
      </c>
      <c r="C187" s="143">
        <v>309</v>
      </c>
    </row>
    <row r="188" spans="1:3" ht="14.25" customHeight="1">
      <c r="A188" s="146">
        <v>2080206</v>
      </c>
      <c r="B188" s="280" t="s">
        <v>858</v>
      </c>
      <c r="C188" s="143">
        <v>2</v>
      </c>
    </row>
    <row r="189" spans="1:3" ht="14.25" customHeight="1">
      <c r="A189" s="146">
        <v>2080207</v>
      </c>
      <c r="B189" s="280" t="s">
        <v>859</v>
      </c>
      <c r="C189" s="143">
        <v>27</v>
      </c>
    </row>
    <row r="190" spans="1:3" ht="14.25" customHeight="1">
      <c r="A190" s="146">
        <v>2080208</v>
      </c>
      <c r="B190" s="280" t="s">
        <v>860</v>
      </c>
      <c r="C190" s="143">
        <v>1037</v>
      </c>
    </row>
    <row r="191" spans="1:3" ht="14.25" customHeight="1">
      <c r="A191" s="146">
        <v>2080299</v>
      </c>
      <c r="B191" s="280" t="s">
        <v>861</v>
      </c>
      <c r="C191" s="143">
        <v>418</v>
      </c>
    </row>
    <row r="192" spans="1:3" ht="14.25" customHeight="1">
      <c r="A192" s="146">
        <v>20805</v>
      </c>
      <c r="B192" s="280" t="s">
        <v>862</v>
      </c>
      <c r="C192" s="143">
        <v>44719</v>
      </c>
    </row>
    <row r="193" spans="1:3" ht="14.25" customHeight="1">
      <c r="A193" s="146">
        <v>2080501</v>
      </c>
      <c r="B193" s="280" t="s">
        <v>863</v>
      </c>
      <c r="C193" s="143">
        <v>35</v>
      </c>
    </row>
    <row r="194" spans="1:3" ht="14.25" customHeight="1">
      <c r="A194" s="146">
        <v>2080502</v>
      </c>
      <c r="B194" s="280" t="s">
        <v>864</v>
      </c>
      <c r="C194" s="143">
        <v>12</v>
      </c>
    </row>
    <row r="195" spans="1:3" ht="14.25" customHeight="1">
      <c r="A195" s="146">
        <v>2080505</v>
      </c>
      <c r="B195" s="280" t="s">
        <v>865</v>
      </c>
      <c r="C195" s="143">
        <v>20886</v>
      </c>
    </row>
    <row r="196" spans="1:3" ht="14.25" customHeight="1">
      <c r="A196" s="146">
        <v>2080506</v>
      </c>
      <c r="B196" s="280" t="s">
        <v>866</v>
      </c>
      <c r="C196" s="143">
        <v>10443</v>
      </c>
    </row>
    <row r="197" spans="1:3" ht="14.25" customHeight="1">
      <c r="A197" s="146">
        <v>2080599</v>
      </c>
      <c r="B197" s="280" t="s">
        <v>867</v>
      </c>
      <c r="C197" s="143">
        <v>13343</v>
      </c>
    </row>
    <row r="198" spans="1:3" ht="14.25" customHeight="1">
      <c r="A198" s="146">
        <v>20807</v>
      </c>
      <c r="B198" s="280" t="s">
        <v>868</v>
      </c>
      <c r="C198" s="143">
        <v>3899</v>
      </c>
    </row>
    <row r="199" spans="1:3" ht="14.25" customHeight="1">
      <c r="A199" s="146">
        <v>2080701</v>
      </c>
      <c r="B199" s="280" t="s">
        <v>869</v>
      </c>
      <c r="C199" s="143">
        <v>519</v>
      </c>
    </row>
    <row r="200" spans="1:3" ht="14.25" customHeight="1">
      <c r="A200" s="146">
        <v>2080702</v>
      </c>
      <c r="B200" s="280" t="s">
        <v>870</v>
      </c>
      <c r="C200" s="143">
        <v>13</v>
      </c>
    </row>
    <row r="201" spans="1:3" ht="14.25" customHeight="1">
      <c r="A201" s="146">
        <v>2080704</v>
      </c>
      <c r="B201" s="280" t="s">
        <v>871</v>
      </c>
      <c r="C201" s="143">
        <v>500</v>
      </c>
    </row>
    <row r="202" spans="1:3" ht="14.25" customHeight="1">
      <c r="A202" s="146">
        <v>2080705</v>
      </c>
      <c r="B202" s="280" t="s">
        <v>872</v>
      </c>
      <c r="C202" s="143">
        <v>2520</v>
      </c>
    </row>
    <row r="203" spans="1:3" ht="14.25" customHeight="1">
      <c r="A203" s="146">
        <v>2080711</v>
      </c>
      <c r="B203" s="280" t="s">
        <v>873</v>
      </c>
      <c r="C203" s="143">
        <v>150</v>
      </c>
    </row>
    <row r="204" spans="1:3" ht="14.25" customHeight="1">
      <c r="A204" s="146">
        <v>2080799</v>
      </c>
      <c r="B204" s="280" t="s">
        <v>874</v>
      </c>
      <c r="C204" s="143">
        <v>197</v>
      </c>
    </row>
    <row r="205" spans="1:3" ht="14.25" customHeight="1">
      <c r="A205" s="146">
        <v>20808</v>
      </c>
      <c r="B205" s="280" t="s">
        <v>875</v>
      </c>
      <c r="C205" s="143">
        <v>3639</v>
      </c>
    </row>
    <row r="206" spans="1:3" ht="14.25" customHeight="1">
      <c r="A206" s="146">
        <v>2080801</v>
      </c>
      <c r="B206" s="280" t="s">
        <v>876</v>
      </c>
      <c r="C206" s="143">
        <v>182</v>
      </c>
    </row>
    <row r="207" spans="1:3" ht="14.25" customHeight="1">
      <c r="A207" s="146">
        <v>2080802</v>
      </c>
      <c r="B207" s="280" t="s">
        <v>877</v>
      </c>
      <c r="C207" s="143">
        <v>550</v>
      </c>
    </row>
    <row r="208" spans="1:3" ht="14.25" customHeight="1">
      <c r="A208" s="146">
        <v>2080803</v>
      </c>
      <c r="B208" s="280" t="s">
        <v>878</v>
      </c>
      <c r="C208" s="143">
        <v>1797</v>
      </c>
    </row>
    <row r="209" spans="1:3" ht="14.25" customHeight="1">
      <c r="A209" s="146">
        <v>2080805</v>
      </c>
      <c r="B209" s="280" t="s">
        <v>879</v>
      </c>
      <c r="C209" s="143">
        <v>577</v>
      </c>
    </row>
    <row r="210" spans="1:3" ht="14.25" customHeight="1">
      <c r="A210" s="146">
        <v>2080806</v>
      </c>
      <c r="B210" s="280" t="s">
        <v>880</v>
      </c>
      <c r="C210" s="143">
        <v>141</v>
      </c>
    </row>
    <row r="211" spans="1:3" ht="14.25" customHeight="1">
      <c r="A211" s="146">
        <v>2080807</v>
      </c>
      <c r="B211" s="280" t="s">
        <v>881</v>
      </c>
      <c r="C211" s="143">
        <v>4</v>
      </c>
    </row>
    <row r="212" spans="1:3" ht="14.25" customHeight="1">
      <c r="A212" s="146">
        <v>2080808</v>
      </c>
      <c r="B212" s="280" t="s">
        <v>882</v>
      </c>
      <c r="C212" s="143">
        <v>4</v>
      </c>
    </row>
    <row r="213" spans="1:3" ht="14.25" customHeight="1">
      <c r="A213" s="146">
        <v>2080899</v>
      </c>
      <c r="B213" s="280" t="s">
        <v>883</v>
      </c>
      <c r="C213" s="143">
        <v>384</v>
      </c>
    </row>
    <row r="214" spans="1:3" ht="14.25" customHeight="1">
      <c r="A214" s="146">
        <v>20809</v>
      </c>
      <c r="B214" s="280" t="s">
        <v>884</v>
      </c>
      <c r="C214" s="143">
        <v>866</v>
      </c>
    </row>
    <row r="215" spans="1:3" ht="14.25" customHeight="1">
      <c r="A215" s="146">
        <v>2080901</v>
      </c>
      <c r="B215" s="280" t="s">
        <v>885</v>
      </c>
      <c r="C215" s="143">
        <v>681</v>
      </c>
    </row>
    <row r="216" spans="1:3" ht="14.25" customHeight="1">
      <c r="A216" s="146">
        <v>2080902</v>
      </c>
      <c r="B216" s="280" t="s">
        <v>886</v>
      </c>
      <c r="C216" s="143">
        <v>98</v>
      </c>
    </row>
    <row r="217" spans="1:3" ht="14.25" customHeight="1">
      <c r="A217" s="146">
        <v>2080903</v>
      </c>
      <c r="B217" s="280" t="s">
        <v>887</v>
      </c>
      <c r="C217" s="143">
        <v>5</v>
      </c>
    </row>
    <row r="218" spans="1:3" ht="14.25" customHeight="1">
      <c r="A218" s="146">
        <v>2080905</v>
      </c>
      <c r="B218" s="280" t="s">
        <v>888</v>
      </c>
      <c r="C218" s="143">
        <v>82</v>
      </c>
    </row>
    <row r="219" spans="1:3" ht="14.25" customHeight="1">
      <c r="A219" s="146">
        <v>20810</v>
      </c>
      <c r="B219" s="280" t="s">
        <v>889</v>
      </c>
      <c r="C219" s="143">
        <v>1321</v>
      </c>
    </row>
    <row r="220" spans="1:3" ht="14.25" customHeight="1">
      <c r="A220" s="146">
        <v>2081001</v>
      </c>
      <c r="B220" s="280" t="s">
        <v>890</v>
      </c>
      <c r="C220" s="143">
        <v>331</v>
      </c>
    </row>
    <row r="221" spans="1:3" ht="14.25" customHeight="1">
      <c r="A221" s="146">
        <v>2081002</v>
      </c>
      <c r="B221" s="280" t="s">
        <v>891</v>
      </c>
      <c r="C221" s="143">
        <v>502</v>
      </c>
    </row>
    <row r="222" spans="1:3" ht="14.25" customHeight="1">
      <c r="A222" s="146">
        <v>2081004</v>
      </c>
      <c r="B222" s="280" t="s">
        <v>892</v>
      </c>
      <c r="C222" s="143">
        <v>90</v>
      </c>
    </row>
    <row r="223" spans="1:3" ht="14.25" customHeight="1">
      <c r="A223" s="146">
        <v>2081005</v>
      </c>
      <c r="B223" s="280" t="s">
        <v>893</v>
      </c>
      <c r="C223" s="143">
        <v>85</v>
      </c>
    </row>
    <row r="224" spans="1:3" ht="14.25" customHeight="1">
      <c r="A224" s="146">
        <v>2081006</v>
      </c>
      <c r="B224" s="280" t="s">
        <v>894</v>
      </c>
      <c r="C224" s="143">
        <v>219</v>
      </c>
    </row>
    <row r="225" spans="1:3" ht="14.25" customHeight="1">
      <c r="A225" s="146">
        <v>2081099</v>
      </c>
      <c r="B225" s="280" t="s">
        <v>895</v>
      </c>
      <c r="C225" s="143">
        <v>94</v>
      </c>
    </row>
    <row r="226" spans="1:3" ht="14.25" customHeight="1">
      <c r="A226" s="146">
        <v>20811</v>
      </c>
      <c r="B226" s="280" t="s">
        <v>896</v>
      </c>
      <c r="C226" s="143">
        <v>2138</v>
      </c>
    </row>
    <row r="227" spans="1:3" ht="14.25" customHeight="1">
      <c r="A227" s="146">
        <v>2081101</v>
      </c>
      <c r="B227" s="280" t="s">
        <v>735</v>
      </c>
      <c r="C227" s="143">
        <v>143</v>
      </c>
    </row>
    <row r="228" spans="1:3" ht="14.25" customHeight="1">
      <c r="A228" s="146">
        <v>2081104</v>
      </c>
      <c r="B228" s="280" t="s">
        <v>897</v>
      </c>
      <c r="C228" s="143">
        <v>179</v>
      </c>
    </row>
    <row r="229" spans="1:3" ht="14.25" customHeight="1">
      <c r="A229" s="146">
        <v>2081105</v>
      </c>
      <c r="B229" s="280" t="s">
        <v>898</v>
      </c>
      <c r="C229" s="143">
        <v>362</v>
      </c>
    </row>
    <row r="230" spans="1:3" ht="14.25" customHeight="1">
      <c r="A230" s="146">
        <v>2081107</v>
      </c>
      <c r="B230" s="280" t="s">
        <v>899</v>
      </c>
      <c r="C230" s="143">
        <v>1054</v>
      </c>
    </row>
    <row r="231" spans="1:3" ht="14.25" customHeight="1">
      <c r="A231" s="146">
        <v>2081199</v>
      </c>
      <c r="B231" s="280" t="s">
        <v>900</v>
      </c>
      <c r="C231" s="143">
        <v>400</v>
      </c>
    </row>
    <row r="232" spans="1:3" ht="14.25" customHeight="1">
      <c r="A232" s="146">
        <v>20816</v>
      </c>
      <c r="B232" s="280" t="s">
        <v>901</v>
      </c>
      <c r="C232" s="143">
        <v>59</v>
      </c>
    </row>
    <row r="233" spans="1:3" ht="14.25" customHeight="1">
      <c r="A233" s="146">
        <v>2081699</v>
      </c>
      <c r="B233" s="280" t="s">
        <v>902</v>
      </c>
      <c r="C233" s="143">
        <v>59</v>
      </c>
    </row>
    <row r="234" spans="1:3" ht="14.25" customHeight="1">
      <c r="A234" s="146">
        <v>20819</v>
      </c>
      <c r="B234" s="280" t="s">
        <v>903</v>
      </c>
      <c r="C234" s="143">
        <v>13340</v>
      </c>
    </row>
    <row r="235" spans="1:3" ht="14.25" customHeight="1">
      <c r="A235" s="146">
        <v>2081901</v>
      </c>
      <c r="B235" s="280" t="s">
        <v>904</v>
      </c>
      <c r="C235" s="143">
        <v>4325</v>
      </c>
    </row>
    <row r="236" spans="1:3" ht="14.25" customHeight="1">
      <c r="A236" s="146">
        <v>2081902</v>
      </c>
      <c r="B236" s="280" t="s">
        <v>905</v>
      </c>
      <c r="C236" s="143">
        <v>9015</v>
      </c>
    </row>
    <row r="237" spans="1:3" ht="14.25" customHeight="1">
      <c r="A237" s="146">
        <v>20820</v>
      </c>
      <c r="B237" s="280" t="s">
        <v>906</v>
      </c>
      <c r="C237" s="143">
        <v>524</v>
      </c>
    </row>
    <row r="238" spans="1:3" ht="14.25" customHeight="1">
      <c r="A238" s="146">
        <v>2082001</v>
      </c>
      <c r="B238" s="280" t="s">
        <v>907</v>
      </c>
      <c r="C238" s="143">
        <v>504</v>
      </c>
    </row>
    <row r="239" spans="1:3" ht="14.25" customHeight="1">
      <c r="A239" s="146">
        <v>2082002</v>
      </c>
      <c r="B239" s="280" t="s">
        <v>908</v>
      </c>
      <c r="C239" s="143">
        <v>20</v>
      </c>
    </row>
    <row r="240" spans="1:3" ht="14.25" customHeight="1">
      <c r="A240" s="146">
        <v>20821</v>
      </c>
      <c r="B240" s="280" t="s">
        <v>909</v>
      </c>
      <c r="C240" s="143">
        <v>3904</v>
      </c>
    </row>
    <row r="241" spans="1:3" ht="14.25" customHeight="1">
      <c r="A241" s="146">
        <v>2082101</v>
      </c>
      <c r="B241" s="280" t="s">
        <v>910</v>
      </c>
      <c r="C241" s="143">
        <v>1594</v>
      </c>
    </row>
    <row r="242" spans="1:3" ht="14.25" customHeight="1">
      <c r="A242" s="146">
        <v>2082102</v>
      </c>
      <c r="B242" s="280" t="s">
        <v>911</v>
      </c>
      <c r="C242" s="143">
        <v>2310</v>
      </c>
    </row>
    <row r="243" spans="1:3" ht="14.25" customHeight="1">
      <c r="A243" s="146">
        <v>20825</v>
      </c>
      <c r="B243" s="280" t="s">
        <v>912</v>
      </c>
      <c r="C243" s="143">
        <v>130</v>
      </c>
    </row>
    <row r="244" spans="1:3" ht="14.25" customHeight="1">
      <c r="A244" s="146">
        <v>2082501</v>
      </c>
      <c r="B244" s="280" t="s">
        <v>913</v>
      </c>
      <c r="C244" s="143">
        <v>50</v>
      </c>
    </row>
    <row r="245" spans="1:3" ht="14.25" customHeight="1">
      <c r="A245" s="146">
        <v>2082502</v>
      </c>
      <c r="B245" s="280" t="s">
        <v>914</v>
      </c>
      <c r="C245" s="143">
        <v>80</v>
      </c>
    </row>
    <row r="246" spans="1:3" ht="14.25" customHeight="1">
      <c r="A246" s="146">
        <v>20828</v>
      </c>
      <c r="B246" s="280" t="s">
        <v>915</v>
      </c>
      <c r="C246" s="143">
        <v>1060</v>
      </c>
    </row>
    <row r="247" spans="1:3" ht="14.25" customHeight="1">
      <c r="A247" s="146">
        <v>2082801</v>
      </c>
      <c r="B247" s="280" t="s">
        <v>735</v>
      </c>
      <c r="C247" s="143">
        <v>155</v>
      </c>
    </row>
    <row r="248" spans="1:3" ht="14.25" customHeight="1">
      <c r="A248" s="146">
        <v>2082804</v>
      </c>
      <c r="B248" s="280" t="s">
        <v>916</v>
      </c>
      <c r="C248" s="143">
        <v>8</v>
      </c>
    </row>
    <row r="249" spans="1:3" ht="14.25" customHeight="1">
      <c r="A249" s="146">
        <v>2082850</v>
      </c>
      <c r="B249" s="280" t="s">
        <v>739</v>
      </c>
      <c r="C249" s="143">
        <v>809</v>
      </c>
    </row>
    <row r="250" spans="1:3" ht="14.25" customHeight="1">
      <c r="A250" s="146">
        <v>2082899</v>
      </c>
      <c r="B250" s="280" t="s">
        <v>917</v>
      </c>
      <c r="C250" s="143">
        <v>88</v>
      </c>
    </row>
    <row r="251" spans="1:3" ht="14.25" customHeight="1">
      <c r="A251" s="146">
        <v>20830</v>
      </c>
      <c r="B251" s="280" t="s">
        <v>918</v>
      </c>
      <c r="C251" s="143">
        <v>876</v>
      </c>
    </row>
    <row r="252" spans="1:3" ht="14.25" customHeight="1">
      <c r="A252" s="146">
        <v>2083099</v>
      </c>
      <c r="B252" s="280" t="s">
        <v>919</v>
      </c>
      <c r="C252" s="143">
        <v>876</v>
      </c>
    </row>
    <row r="253" spans="1:3" ht="14.25" customHeight="1">
      <c r="A253" s="146">
        <v>20899</v>
      </c>
      <c r="B253" s="280" t="s">
        <v>920</v>
      </c>
      <c r="C253" s="143">
        <v>2079</v>
      </c>
    </row>
    <row r="254" spans="1:3" ht="14.25" customHeight="1">
      <c r="A254" s="146">
        <v>2089999</v>
      </c>
      <c r="B254" s="280" t="s">
        <v>920</v>
      </c>
      <c r="C254" s="143">
        <v>2079</v>
      </c>
    </row>
    <row r="255" spans="1:3" ht="14.25" customHeight="1">
      <c r="A255" s="146">
        <v>210</v>
      </c>
      <c r="B255" s="280" t="s">
        <v>41</v>
      </c>
      <c r="C255" s="143">
        <v>35486</v>
      </c>
    </row>
    <row r="256" spans="1:3" ht="14.25" customHeight="1">
      <c r="A256" s="146">
        <v>21001</v>
      </c>
      <c r="B256" s="280" t="s">
        <v>921</v>
      </c>
      <c r="C256" s="143">
        <v>1172</v>
      </c>
    </row>
    <row r="257" spans="1:3" ht="14.25" customHeight="1">
      <c r="A257" s="146">
        <v>2100101</v>
      </c>
      <c r="B257" s="280" t="s">
        <v>735</v>
      </c>
      <c r="C257" s="143">
        <v>274</v>
      </c>
    </row>
    <row r="258" spans="1:3" ht="14.25" customHeight="1">
      <c r="A258" s="146">
        <v>2100199</v>
      </c>
      <c r="B258" s="280" t="s">
        <v>922</v>
      </c>
      <c r="C258" s="143">
        <v>898</v>
      </c>
    </row>
    <row r="259" spans="1:3" ht="14.25" customHeight="1">
      <c r="A259" s="146">
        <v>21002</v>
      </c>
      <c r="B259" s="280" t="s">
        <v>923</v>
      </c>
      <c r="C259" s="143">
        <v>212</v>
      </c>
    </row>
    <row r="260" spans="1:3" ht="14.25" customHeight="1">
      <c r="A260" s="146">
        <v>2100201</v>
      </c>
      <c r="B260" s="280" t="s">
        <v>924</v>
      </c>
      <c r="C260" s="143">
        <v>5</v>
      </c>
    </row>
    <row r="261" spans="1:3" ht="14.25" customHeight="1">
      <c r="A261" s="146">
        <v>2100205</v>
      </c>
      <c r="B261" s="280" t="s">
        <v>925</v>
      </c>
      <c r="C261" s="143">
        <v>47</v>
      </c>
    </row>
    <row r="262" spans="1:3" ht="14.25" customHeight="1">
      <c r="A262" s="146">
        <v>2100299</v>
      </c>
      <c r="B262" s="280" t="s">
        <v>926</v>
      </c>
      <c r="C262" s="143">
        <v>160</v>
      </c>
    </row>
    <row r="263" spans="1:3" ht="14.25" customHeight="1">
      <c r="A263" s="146">
        <v>21003</v>
      </c>
      <c r="B263" s="280" t="s">
        <v>927</v>
      </c>
      <c r="C263" s="143">
        <v>6718</v>
      </c>
    </row>
    <row r="264" spans="1:3" ht="14.25" customHeight="1">
      <c r="A264" s="146">
        <v>2100301</v>
      </c>
      <c r="B264" s="280" t="s">
        <v>928</v>
      </c>
      <c r="C264" s="143">
        <v>489</v>
      </c>
    </row>
    <row r="265" spans="1:3" ht="14.25" customHeight="1">
      <c r="A265" s="146">
        <v>2100302</v>
      </c>
      <c r="B265" s="280" t="s">
        <v>929</v>
      </c>
      <c r="C265" s="143">
        <v>5662</v>
      </c>
    </row>
    <row r="266" spans="1:3" ht="14.25" customHeight="1">
      <c r="A266" s="146">
        <v>2100399</v>
      </c>
      <c r="B266" s="280" t="s">
        <v>930</v>
      </c>
      <c r="C266" s="143">
        <v>567</v>
      </c>
    </row>
    <row r="267" spans="1:3" ht="14.25" customHeight="1">
      <c r="A267" s="146">
        <v>21004</v>
      </c>
      <c r="B267" s="280" t="s">
        <v>931</v>
      </c>
      <c r="C267" s="143">
        <v>7933</v>
      </c>
    </row>
    <row r="268" spans="1:3" ht="14.25" customHeight="1">
      <c r="A268" s="146">
        <v>2100401</v>
      </c>
      <c r="B268" s="280" t="s">
        <v>932</v>
      </c>
      <c r="C268" s="143">
        <v>1296</v>
      </c>
    </row>
    <row r="269" spans="1:3" ht="14.25" customHeight="1">
      <c r="A269" s="146">
        <v>2100402</v>
      </c>
      <c r="B269" s="280" t="s">
        <v>933</v>
      </c>
      <c r="C269" s="143">
        <v>293</v>
      </c>
    </row>
    <row r="270" spans="1:3" ht="14.25" customHeight="1">
      <c r="A270" s="146">
        <v>2100403</v>
      </c>
      <c r="B270" s="280" t="s">
        <v>934</v>
      </c>
      <c r="C270" s="143">
        <v>534</v>
      </c>
    </row>
    <row r="271" spans="1:3" ht="14.25" customHeight="1">
      <c r="A271" s="146">
        <v>2100408</v>
      </c>
      <c r="B271" s="280" t="s">
        <v>935</v>
      </c>
      <c r="C271" s="143">
        <v>4467</v>
      </c>
    </row>
    <row r="272" spans="1:3" ht="14.25" customHeight="1">
      <c r="A272" s="146">
        <v>2100409</v>
      </c>
      <c r="B272" s="280" t="s">
        <v>936</v>
      </c>
      <c r="C272" s="143">
        <v>681</v>
      </c>
    </row>
    <row r="273" spans="1:3" ht="14.25" customHeight="1">
      <c r="A273" s="146">
        <v>2100410</v>
      </c>
      <c r="B273" s="280" t="s">
        <v>937</v>
      </c>
      <c r="C273" s="143">
        <v>482</v>
      </c>
    </row>
    <row r="274" spans="1:3" ht="14.25" customHeight="1">
      <c r="A274" s="146">
        <v>2100499</v>
      </c>
      <c r="B274" s="280" t="s">
        <v>938</v>
      </c>
      <c r="C274" s="143">
        <v>180</v>
      </c>
    </row>
    <row r="275" spans="1:3" ht="14.25" customHeight="1">
      <c r="A275" s="146">
        <v>21007</v>
      </c>
      <c r="B275" s="280" t="s">
        <v>939</v>
      </c>
      <c r="C275" s="143">
        <v>1627</v>
      </c>
    </row>
    <row r="276" spans="1:3" ht="14.25" customHeight="1">
      <c r="A276" s="146">
        <v>2100717</v>
      </c>
      <c r="B276" s="280" t="s">
        <v>940</v>
      </c>
      <c r="C276" s="143">
        <v>1627</v>
      </c>
    </row>
    <row r="277" spans="1:3" ht="14.25" customHeight="1">
      <c r="A277" s="146">
        <v>21011</v>
      </c>
      <c r="B277" s="280" t="s">
        <v>941</v>
      </c>
      <c r="C277" s="143">
        <v>12826</v>
      </c>
    </row>
    <row r="278" spans="1:3" ht="14.25" customHeight="1">
      <c r="A278" s="146">
        <v>2101101</v>
      </c>
      <c r="B278" s="280" t="s">
        <v>942</v>
      </c>
      <c r="C278" s="143">
        <v>3413</v>
      </c>
    </row>
    <row r="279" spans="1:3" ht="14.25" customHeight="1">
      <c r="A279" s="146">
        <v>2101102</v>
      </c>
      <c r="B279" s="280" t="s">
        <v>943</v>
      </c>
      <c r="C279" s="143">
        <v>6725</v>
      </c>
    </row>
    <row r="280" spans="1:3" ht="14.25" customHeight="1">
      <c r="A280" s="146">
        <v>2101199</v>
      </c>
      <c r="B280" s="280" t="s">
        <v>944</v>
      </c>
      <c r="C280" s="143">
        <v>2688</v>
      </c>
    </row>
    <row r="281" spans="1:3" ht="14.25" customHeight="1">
      <c r="A281" s="146">
        <v>21012</v>
      </c>
      <c r="B281" s="280" t="s">
        <v>945</v>
      </c>
      <c r="C281" s="143">
        <v>335</v>
      </c>
    </row>
    <row r="282" spans="1:3" ht="14.25" customHeight="1">
      <c r="A282" s="146">
        <v>2101202</v>
      </c>
      <c r="B282" s="280" t="s">
        <v>946</v>
      </c>
      <c r="C282" s="143">
        <v>335</v>
      </c>
    </row>
    <row r="283" spans="1:3" ht="14.25" customHeight="1">
      <c r="A283" s="146">
        <v>21013</v>
      </c>
      <c r="B283" s="280" t="s">
        <v>947</v>
      </c>
      <c r="C283" s="143">
        <v>2885</v>
      </c>
    </row>
    <row r="284" spans="1:3" ht="14.25" customHeight="1">
      <c r="A284" s="146">
        <v>2101301</v>
      </c>
      <c r="B284" s="280" t="s">
        <v>948</v>
      </c>
      <c r="C284" s="143">
        <v>2885</v>
      </c>
    </row>
    <row r="285" spans="1:3" ht="14.25" customHeight="1">
      <c r="A285" s="146">
        <v>21014</v>
      </c>
      <c r="B285" s="280" t="s">
        <v>949</v>
      </c>
      <c r="C285" s="143">
        <v>268</v>
      </c>
    </row>
    <row r="286" spans="1:3" ht="14.25" customHeight="1">
      <c r="A286" s="146">
        <v>2101401</v>
      </c>
      <c r="B286" s="280" t="s">
        <v>950</v>
      </c>
      <c r="C286" s="143">
        <v>268</v>
      </c>
    </row>
    <row r="287" spans="1:3" ht="14.25" customHeight="1">
      <c r="A287" s="146">
        <v>21015</v>
      </c>
      <c r="B287" s="280" t="s">
        <v>951</v>
      </c>
      <c r="C287" s="143">
        <v>1306</v>
      </c>
    </row>
    <row r="288" spans="1:3" ht="14.25" customHeight="1">
      <c r="A288" s="146">
        <v>2101501</v>
      </c>
      <c r="B288" s="280" t="s">
        <v>735</v>
      </c>
      <c r="C288" s="143">
        <v>382</v>
      </c>
    </row>
    <row r="289" spans="1:3" ht="14.25" customHeight="1">
      <c r="A289" s="146">
        <v>2101505</v>
      </c>
      <c r="B289" s="280" t="s">
        <v>952</v>
      </c>
      <c r="C289" s="143">
        <v>703</v>
      </c>
    </row>
    <row r="290" spans="1:3" ht="14.25" customHeight="1">
      <c r="A290" s="146">
        <v>2101506</v>
      </c>
      <c r="B290" s="280" t="s">
        <v>953</v>
      </c>
      <c r="C290" s="143">
        <v>48</v>
      </c>
    </row>
    <row r="291" spans="1:3" ht="14.25" customHeight="1">
      <c r="A291" s="146">
        <v>2101550</v>
      </c>
      <c r="B291" s="280" t="s">
        <v>739</v>
      </c>
      <c r="C291" s="143">
        <v>43</v>
      </c>
    </row>
    <row r="292" spans="1:3" ht="14.25" customHeight="1">
      <c r="A292" s="146">
        <v>2101599</v>
      </c>
      <c r="B292" s="280" t="s">
        <v>954</v>
      </c>
      <c r="C292" s="143">
        <v>130</v>
      </c>
    </row>
    <row r="293" spans="1:3" ht="14.25" customHeight="1">
      <c r="A293" s="146">
        <v>21016</v>
      </c>
      <c r="B293" s="280" t="s">
        <v>955</v>
      </c>
      <c r="C293" s="143">
        <v>5</v>
      </c>
    </row>
    <row r="294" spans="1:3" ht="14.25" customHeight="1">
      <c r="A294" s="146">
        <v>2101601</v>
      </c>
      <c r="B294" s="280" t="s">
        <v>955</v>
      </c>
      <c r="C294" s="143">
        <v>5</v>
      </c>
    </row>
    <row r="295" spans="1:3" ht="14.25" customHeight="1">
      <c r="A295" s="146">
        <v>21017</v>
      </c>
      <c r="B295" s="280" t="s">
        <v>956</v>
      </c>
      <c r="C295" s="143">
        <v>81</v>
      </c>
    </row>
    <row r="296" spans="1:3" ht="14.25" customHeight="1">
      <c r="A296" s="146">
        <v>2101704</v>
      </c>
      <c r="B296" s="280" t="s">
        <v>957</v>
      </c>
      <c r="C296" s="143">
        <v>81</v>
      </c>
    </row>
    <row r="297" spans="1:3" ht="14.25" customHeight="1">
      <c r="A297" s="146">
        <v>21099</v>
      </c>
      <c r="B297" s="280" t="s">
        <v>958</v>
      </c>
      <c r="C297" s="143">
        <v>118</v>
      </c>
    </row>
    <row r="298" spans="1:3" ht="14.25" customHeight="1">
      <c r="A298" s="146">
        <v>2109999</v>
      </c>
      <c r="B298" s="280" t="s">
        <v>958</v>
      </c>
      <c r="C298" s="143">
        <v>118</v>
      </c>
    </row>
    <row r="299" spans="1:3" ht="14.25" customHeight="1">
      <c r="A299" s="146">
        <v>211</v>
      </c>
      <c r="B299" s="280" t="s">
        <v>42</v>
      </c>
      <c r="C299" s="143">
        <v>9704</v>
      </c>
    </row>
    <row r="300" spans="1:3" ht="14.25" customHeight="1">
      <c r="A300" s="146">
        <v>21101</v>
      </c>
      <c r="B300" s="280" t="s">
        <v>959</v>
      </c>
      <c r="C300" s="143">
        <v>1398</v>
      </c>
    </row>
    <row r="301" spans="1:3" ht="14.25" customHeight="1">
      <c r="A301" s="146">
        <v>2110101</v>
      </c>
      <c r="B301" s="280" t="s">
        <v>735</v>
      </c>
      <c r="C301" s="143">
        <v>445</v>
      </c>
    </row>
    <row r="302" spans="1:3" ht="14.25" customHeight="1">
      <c r="A302" s="146">
        <v>2110199</v>
      </c>
      <c r="B302" s="280" t="s">
        <v>960</v>
      </c>
      <c r="C302" s="143">
        <v>953</v>
      </c>
    </row>
    <row r="303" spans="1:3" ht="14.25" customHeight="1">
      <c r="A303" s="146">
        <v>21103</v>
      </c>
      <c r="B303" s="280" t="s">
        <v>961</v>
      </c>
      <c r="C303" s="143">
        <v>3761</v>
      </c>
    </row>
    <row r="304" spans="1:3" ht="14.25" customHeight="1">
      <c r="A304" s="146">
        <v>2110302</v>
      </c>
      <c r="B304" s="280" t="s">
        <v>962</v>
      </c>
      <c r="C304" s="143">
        <v>2685</v>
      </c>
    </row>
    <row r="305" spans="1:3" ht="14.25" customHeight="1">
      <c r="A305" s="146">
        <v>2110304</v>
      </c>
      <c r="B305" s="280" t="s">
        <v>963</v>
      </c>
      <c r="C305" s="143">
        <v>581</v>
      </c>
    </row>
    <row r="306" spans="1:3" ht="14.25" customHeight="1">
      <c r="A306" s="146">
        <v>2110307</v>
      </c>
      <c r="B306" s="280" t="s">
        <v>964</v>
      </c>
      <c r="C306" s="143">
        <v>415</v>
      </c>
    </row>
    <row r="307" spans="1:3" ht="14.25" customHeight="1">
      <c r="A307" s="146">
        <v>2110399</v>
      </c>
      <c r="B307" s="280" t="s">
        <v>965</v>
      </c>
      <c r="C307" s="143">
        <v>80</v>
      </c>
    </row>
    <row r="308" spans="1:3" ht="14.25" customHeight="1">
      <c r="A308" s="146">
        <v>21104</v>
      </c>
      <c r="B308" s="280" t="s">
        <v>966</v>
      </c>
      <c r="C308" s="143">
        <v>2679</v>
      </c>
    </row>
    <row r="309" spans="1:3" ht="14.25" customHeight="1">
      <c r="A309" s="146">
        <v>2110401</v>
      </c>
      <c r="B309" s="280" t="s">
        <v>967</v>
      </c>
      <c r="C309" s="143">
        <v>614</v>
      </c>
    </row>
    <row r="310" spans="1:3" ht="14.25" customHeight="1">
      <c r="A310" s="146">
        <v>2110402</v>
      </c>
      <c r="B310" s="280" t="s">
        <v>968</v>
      </c>
      <c r="C310" s="143">
        <v>1900</v>
      </c>
    </row>
    <row r="311" spans="1:3" ht="14.25" customHeight="1">
      <c r="A311" s="146">
        <v>2110406</v>
      </c>
      <c r="B311" s="280" t="s">
        <v>969</v>
      </c>
      <c r="C311" s="143">
        <v>60</v>
      </c>
    </row>
    <row r="312" spans="1:3" ht="14.25" customHeight="1">
      <c r="A312" s="146">
        <v>2110499</v>
      </c>
      <c r="B312" s="280" t="s">
        <v>970</v>
      </c>
      <c r="C312" s="143">
        <v>105</v>
      </c>
    </row>
    <row r="313" spans="1:3" ht="14.25" customHeight="1">
      <c r="A313" s="146">
        <v>21105</v>
      </c>
      <c r="B313" s="280" t="s">
        <v>971</v>
      </c>
      <c r="C313" s="143">
        <v>866</v>
      </c>
    </row>
    <row r="314" spans="1:3" ht="14.25" customHeight="1">
      <c r="A314" s="146">
        <v>2110501</v>
      </c>
      <c r="B314" s="280" t="s">
        <v>972</v>
      </c>
      <c r="C314" s="143">
        <v>398</v>
      </c>
    </row>
    <row r="315" spans="1:3" ht="14.25" customHeight="1">
      <c r="A315" s="146">
        <v>2110502</v>
      </c>
      <c r="B315" s="280" t="s">
        <v>973</v>
      </c>
      <c r="C315" s="143">
        <v>266</v>
      </c>
    </row>
    <row r="316" spans="1:3" ht="14.25" customHeight="1">
      <c r="A316" s="146">
        <v>2110599</v>
      </c>
      <c r="B316" s="280" t="s">
        <v>974</v>
      </c>
      <c r="C316" s="143">
        <v>202</v>
      </c>
    </row>
    <row r="317" spans="1:3" ht="14.25" customHeight="1">
      <c r="A317" s="146">
        <v>21110</v>
      </c>
      <c r="B317" s="280" t="s">
        <v>975</v>
      </c>
      <c r="C317" s="143">
        <v>500</v>
      </c>
    </row>
    <row r="318" spans="1:3" ht="14.25" customHeight="1">
      <c r="A318" s="146">
        <v>2111001</v>
      </c>
      <c r="B318" s="280" t="s">
        <v>975</v>
      </c>
      <c r="C318" s="143">
        <v>500</v>
      </c>
    </row>
    <row r="319" spans="1:3" ht="14.25" customHeight="1">
      <c r="A319" s="146">
        <v>21199</v>
      </c>
      <c r="B319" s="280" t="s">
        <v>976</v>
      </c>
      <c r="C319" s="143">
        <v>500</v>
      </c>
    </row>
    <row r="320" spans="1:3" ht="14.25" customHeight="1">
      <c r="A320" s="146">
        <v>2119999</v>
      </c>
      <c r="B320" s="280" t="s">
        <v>976</v>
      </c>
      <c r="C320" s="143">
        <v>500</v>
      </c>
    </row>
    <row r="321" spans="1:3" ht="14.25" customHeight="1">
      <c r="A321" s="146">
        <v>212</v>
      </c>
      <c r="B321" s="280" t="s">
        <v>43</v>
      </c>
      <c r="C321" s="143">
        <v>6595</v>
      </c>
    </row>
    <row r="322" spans="1:3" ht="14.25" customHeight="1">
      <c r="A322" s="146">
        <v>21201</v>
      </c>
      <c r="B322" s="280" t="s">
        <v>977</v>
      </c>
      <c r="C322" s="143">
        <v>6279</v>
      </c>
    </row>
    <row r="323" spans="1:3" ht="14.25" customHeight="1">
      <c r="A323" s="146">
        <v>2120101</v>
      </c>
      <c r="B323" s="280" t="s">
        <v>735</v>
      </c>
      <c r="C323" s="143">
        <v>1122</v>
      </c>
    </row>
    <row r="324" spans="1:3" ht="14.25" customHeight="1">
      <c r="A324" s="146">
        <v>2120199</v>
      </c>
      <c r="B324" s="280" t="s">
        <v>978</v>
      </c>
      <c r="C324" s="143">
        <v>5157</v>
      </c>
    </row>
    <row r="325" spans="1:3" ht="14.25" customHeight="1">
      <c r="A325" s="146">
        <v>21205</v>
      </c>
      <c r="B325" s="280" t="s">
        <v>979</v>
      </c>
      <c r="C325" s="143">
        <v>316</v>
      </c>
    </row>
    <row r="326" spans="1:3" ht="14.25" customHeight="1">
      <c r="A326" s="146">
        <v>2120501</v>
      </c>
      <c r="B326" s="280" t="s">
        <v>979</v>
      </c>
      <c r="C326" s="143">
        <v>316</v>
      </c>
    </row>
    <row r="327" spans="1:3" ht="14.25" customHeight="1">
      <c r="A327" s="146">
        <v>213</v>
      </c>
      <c r="B327" s="280" t="s">
        <v>44</v>
      </c>
      <c r="C327" s="143">
        <v>96011</v>
      </c>
    </row>
    <row r="328" spans="1:3" ht="14.25" customHeight="1">
      <c r="A328" s="146">
        <v>21301</v>
      </c>
      <c r="B328" s="280" t="s">
        <v>980</v>
      </c>
      <c r="C328" s="143">
        <v>25094</v>
      </c>
    </row>
    <row r="329" spans="1:3" ht="14.25" customHeight="1">
      <c r="A329" s="146">
        <v>2130101</v>
      </c>
      <c r="B329" s="280" t="s">
        <v>735</v>
      </c>
      <c r="C329" s="143">
        <v>1065</v>
      </c>
    </row>
    <row r="330" spans="1:3" ht="14.25" customHeight="1">
      <c r="A330" s="146">
        <v>2130104</v>
      </c>
      <c r="B330" s="280" t="s">
        <v>739</v>
      </c>
      <c r="C330" s="143">
        <v>4174</v>
      </c>
    </row>
    <row r="331" spans="1:3" ht="14.25" customHeight="1">
      <c r="A331" s="146">
        <v>2130106</v>
      </c>
      <c r="B331" s="280" t="s">
        <v>981</v>
      </c>
      <c r="C331" s="143">
        <v>1703</v>
      </c>
    </row>
    <row r="332" spans="1:3" ht="14.25" customHeight="1">
      <c r="A332" s="146">
        <v>2130108</v>
      </c>
      <c r="B332" s="280" t="s">
        <v>982</v>
      </c>
      <c r="C332" s="143">
        <v>50</v>
      </c>
    </row>
    <row r="333" spans="1:3" ht="14.25" customHeight="1">
      <c r="A333" s="146">
        <v>2130110</v>
      </c>
      <c r="B333" s="280" t="s">
        <v>983</v>
      </c>
      <c r="C333" s="143">
        <v>25</v>
      </c>
    </row>
    <row r="334" spans="1:3" ht="14.25" customHeight="1">
      <c r="A334" s="146">
        <v>2130119</v>
      </c>
      <c r="B334" s="280" t="s">
        <v>984</v>
      </c>
      <c r="C334" s="143">
        <v>152</v>
      </c>
    </row>
    <row r="335" spans="1:3" ht="14.25" customHeight="1">
      <c r="A335" s="283">
        <v>2130120</v>
      </c>
      <c r="B335" s="278" t="s">
        <v>985</v>
      </c>
      <c r="C335" s="284">
        <v>5013</v>
      </c>
    </row>
    <row r="336" spans="1:3" ht="14.25" customHeight="1">
      <c r="A336" s="283">
        <v>2130121</v>
      </c>
      <c r="B336" s="278" t="s">
        <v>986</v>
      </c>
      <c r="C336" s="284">
        <v>955</v>
      </c>
    </row>
    <row r="337" spans="1:3" ht="14.25" customHeight="1">
      <c r="A337" s="283">
        <v>2130122</v>
      </c>
      <c r="B337" s="278" t="s">
        <v>987</v>
      </c>
      <c r="C337" s="284">
        <v>1265</v>
      </c>
    </row>
    <row r="338" spans="1:3" ht="14.25" customHeight="1">
      <c r="A338" s="283">
        <v>2130124</v>
      </c>
      <c r="B338" s="278" t="s">
        <v>988</v>
      </c>
      <c r="C338" s="284">
        <v>419</v>
      </c>
    </row>
    <row r="339" spans="1:3" ht="14.25" customHeight="1">
      <c r="A339" s="283">
        <v>2130125</v>
      </c>
      <c r="B339" s="278" t="s">
        <v>989</v>
      </c>
      <c r="C339" s="284">
        <v>746</v>
      </c>
    </row>
    <row r="340" spans="1:3" ht="14.25" customHeight="1">
      <c r="A340" s="283">
        <v>2130135</v>
      </c>
      <c r="B340" s="278" t="s">
        <v>990</v>
      </c>
      <c r="C340" s="284">
        <v>350</v>
      </c>
    </row>
    <row r="341" spans="1:3" ht="14.25" customHeight="1">
      <c r="A341" s="283">
        <v>2130148</v>
      </c>
      <c r="B341" s="278" t="s">
        <v>991</v>
      </c>
      <c r="C341" s="284">
        <v>50</v>
      </c>
    </row>
    <row r="342" spans="1:3" ht="14.25" customHeight="1">
      <c r="A342" s="283">
        <v>2130152</v>
      </c>
      <c r="B342" s="278" t="s">
        <v>992</v>
      </c>
      <c r="C342" s="284">
        <v>55</v>
      </c>
    </row>
    <row r="343" spans="1:3" ht="14.25" customHeight="1">
      <c r="A343" s="283">
        <v>2130153</v>
      </c>
      <c r="B343" s="278" t="s">
        <v>993</v>
      </c>
      <c r="C343" s="284">
        <v>4868</v>
      </c>
    </row>
    <row r="344" spans="1:3" ht="14.25" customHeight="1">
      <c r="A344" s="283">
        <v>2130199</v>
      </c>
      <c r="B344" s="278" t="s">
        <v>994</v>
      </c>
      <c r="C344" s="284">
        <v>4204</v>
      </c>
    </row>
    <row r="345" spans="1:3" ht="14.25" customHeight="1">
      <c r="A345" s="283">
        <v>21302</v>
      </c>
      <c r="B345" s="278" t="s">
        <v>995</v>
      </c>
      <c r="C345" s="284">
        <v>15025</v>
      </c>
    </row>
    <row r="346" spans="1:3" ht="14.25" customHeight="1">
      <c r="A346" s="283">
        <v>2130201</v>
      </c>
      <c r="B346" s="278" t="s">
        <v>735</v>
      </c>
      <c r="C346" s="284">
        <v>597</v>
      </c>
    </row>
    <row r="347" spans="1:3" ht="14.25" customHeight="1">
      <c r="A347" s="283">
        <v>2130204</v>
      </c>
      <c r="B347" s="278" t="s">
        <v>996</v>
      </c>
      <c r="C347" s="284">
        <v>1266</v>
      </c>
    </row>
    <row r="348" spans="1:3" ht="14.25" customHeight="1">
      <c r="A348" s="283">
        <v>2130205</v>
      </c>
      <c r="B348" s="278" t="s">
        <v>997</v>
      </c>
      <c r="C348" s="284">
        <v>5141</v>
      </c>
    </row>
    <row r="349" spans="1:3" ht="14.25" customHeight="1">
      <c r="A349" s="283">
        <v>2130207</v>
      </c>
      <c r="B349" s="278" t="s">
        <v>998</v>
      </c>
      <c r="C349" s="284">
        <v>52</v>
      </c>
    </row>
    <row r="350" spans="1:3" ht="14.25" customHeight="1">
      <c r="A350" s="283">
        <v>2130209</v>
      </c>
      <c r="B350" s="278" t="s">
        <v>999</v>
      </c>
      <c r="C350" s="284">
        <v>2665</v>
      </c>
    </row>
    <row r="351" spans="1:3" ht="14.25" customHeight="1">
      <c r="A351" s="283">
        <v>2130211</v>
      </c>
      <c r="B351" s="278" t="s">
        <v>1000</v>
      </c>
      <c r="C351" s="284">
        <v>20</v>
      </c>
    </row>
    <row r="352" spans="1:3" ht="14.25" customHeight="1">
      <c r="A352" s="283">
        <v>2130213</v>
      </c>
      <c r="B352" s="278" t="s">
        <v>1001</v>
      </c>
      <c r="C352" s="284">
        <v>25</v>
      </c>
    </row>
    <row r="353" spans="1:3" ht="14.25" customHeight="1">
      <c r="A353" s="283">
        <v>2130226</v>
      </c>
      <c r="B353" s="278" t="s">
        <v>1002</v>
      </c>
      <c r="C353" s="284">
        <v>75</v>
      </c>
    </row>
    <row r="354" spans="1:3" ht="14.25" customHeight="1">
      <c r="A354" s="283">
        <v>2130234</v>
      </c>
      <c r="B354" s="278" t="s">
        <v>1003</v>
      </c>
      <c r="C354" s="284">
        <v>577</v>
      </c>
    </row>
    <row r="355" spans="1:3" ht="14.25" customHeight="1">
      <c r="A355" s="283">
        <v>2130238</v>
      </c>
      <c r="B355" s="278" t="s">
        <v>1004</v>
      </c>
      <c r="C355" s="284">
        <v>3578</v>
      </c>
    </row>
    <row r="356" spans="1:3" ht="14.25" customHeight="1">
      <c r="A356" s="283">
        <v>2130299</v>
      </c>
      <c r="B356" s="278" t="s">
        <v>1005</v>
      </c>
      <c r="C356" s="284">
        <v>1029</v>
      </c>
    </row>
    <row r="357" spans="1:3" ht="14.25" customHeight="1">
      <c r="A357" s="283">
        <v>21303</v>
      </c>
      <c r="B357" s="278" t="s">
        <v>1006</v>
      </c>
      <c r="C357" s="284">
        <v>8244</v>
      </c>
    </row>
    <row r="358" spans="1:3" ht="14.25" customHeight="1">
      <c r="A358" s="283">
        <v>2130301</v>
      </c>
      <c r="B358" s="278" t="s">
        <v>735</v>
      </c>
      <c r="C358" s="284">
        <v>575</v>
      </c>
    </row>
    <row r="359" spans="1:3" ht="14.25" customHeight="1">
      <c r="A359" s="283">
        <v>2130305</v>
      </c>
      <c r="B359" s="278" t="s">
        <v>1007</v>
      </c>
      <c r="C359" s="284">
        <v>4411</v>
      </c>
    </row>
    <row r="360" spans="1:3" ht="14.25" customHeight="1">
      <c r="A360" s="283">
        <v>2130306</v>
      </c>
      <c r="B360" s="278" t="s">
        <v>1008</v>
      </c>
      <c r="C360" s="284">
        <v>710</v>
      </c>
    </row>
    <row r="361" spans="1:3" ht="14.25" customHeight="1">
      <c r="A361" s="283">
        <v>2130310</v>
      </c>
      <c r="B361" s="278" t="s">
        <v>1009</v>
      </c>
      <c r="C361" s="284">
        <v>943</v>
      </c>
    </row>
    <row r="362" spans="1:3" ht="14.25" customHeight="1">
      <c r="A362" s="283">
        <v>2130311</v>
      </c>
      <c r="B362" s="278" t="s">
        <v>1010</v>
      </c>
      <c r="C362" s="284">
        <v>10</v>
      </c>
    </row>
    <row r="363" spans="1:3" ht="14.25" customHeight="1">
      <c r="A363" s="283">
        <v>2130313</v>
      </c>
      <c r="B363" s="278" t="s">
        <v>1011</v>
      </c>
      <c r="C363" s="284">
        <v>235</v>
      </c>
    </row>
    <row r="364" spans="1:3" ht="14.25" customHeight="1">
      <c r="A364" s="283">
        <v>2130314</v>
      </c>
      <c r="B364" s="278" t="s">
        <v>1012</v>
      </c>
      <c r="C364" s="284">
        <v>232</v>
      </c>
    </row>
    <row r="365" spans="1:3" ht="14.25" customHeight="1">
      <c r="A365" s="283">
        <v>2130316</v>
      </c>
      <c r="B365" s="278" t="s">
        <v>1013</v>
      </c>
      <c r="C365" s="284">
        <v>980</v>
      </c>
    </row>
    <row r="366" spans="1:3" ht="14.25" customHeight="1">
      <c r="A366" s="283">
        <v>2130399</v>
      </c>
      <c r="B366" s="278" t="s">
        <v>1014</v>
      </c>
      <c r="C366" s="284">
        <v>148</v>
      </c>
    </row>
    <row r="367" spans="1:3" ht="14.25" customHeight="1">
      <c r="A367" s="283">
        <v>21305</v>
      </c>
      <c r="B367" s="278" t="s">
        <v>1015</v>
      </c>
      <c r="C367" s="284">
        <v>31388</v>
      </c>
    </row>
    <row r="368" spans="1:3" ht="14.25" customHeight="1">
      <c r="A368" s="283">
        <v>2130501</v>
      </c>
      <c r="B368" s="278" t="s">
        <v>735</v>
      </c>
      <c r="C368" s="284">
        <v>193</v>
      </c>
    </row>
    <row r="369" spans="1:3" ht="14.25" customHeight="1">
      <c r="A369" s="283">
        <v>2130504</v>
      </c>
      <c r="B369" s="278" t="s">
        <v>1016</v>
      </c>
      <c r="C369" s="284">
        <v>675</v>
      </c>
    </row>
    <row r="370" spans="1:3" ht="14.25" customHeight="1">
      <c r="A370" s="283">
        <v>2130505</v>
      </c>
      <c r="B370" s="278" t="s">
        <v>1017</v>
      </c>
      <c r="C370" s="284">
        <v>590</v>
      </c>
    </row>
    <row r="371" spans="1:3" ht="14.25" customHeight="1">
      <c r="A371" s="283">
        <v>2130550</v>
      </c>
      <c r="B371" s="278" t="s">
        <v>739</v>
      </c>
      <c r="C371" s="284">
        <v>111</v>
      </c>
    </row>
    <row r="372" spans="1:3" ht="14.25" customHeight="1">
      <c r="A372" s="283">
        <v>2130599</v>
      </c>
      <c r="B372" s="278" t="s">
        <v>1018</v>
      </c>
      <c r="C372" s="284">
        <v>29819</v>
      </c>
    </row>
    <row r="373" spans="1:3" ht="14.25" customHeight="1">
      <c r="A373" s="283">
        <v>21307</v>
      </c>
      <c r="B373" s="278" t="s">
        <v>1019</v>
      </c>
      <c r="C373" s="284">
        <v>12779</v>
      </c>
    </row>
    <row r="374" spans="1:3" ht="14.25" customHeight="1">
      <c r="A374" s="283">
        <v>2130701</v>
      </c>
      <c r="B374" s="278" t="s">
        <v>1020</v>
      </c>
      <c r="C374" s="284">
        <v>3920</v>
      </c>
    </row>
    <row r="375" spans="1:3" ht="14.25" customHeight="1">
      <c r="A375" s="283">
        <v>2130705</v>
      </c>
      <c r="B375" s="278" t="s">
        <v>1021</v>
      </c>
      <c r="C375" s="284">
        <v>8859</v>
      </c>
    </row>
    <row r="376" spans="1:3" ht="14.25" customHeight="1">
      <c r="A376" s="283">
        <v>21308</v>
      </c>
      <c r="B376" s="278" t="s">
        <v>1022</v>
      </c>
      <c r="C376" s="284">
        <v>3481</v>
      </c>
    </row>
    <row r="377" spans="1:3" ht="14.25" customHeight="1">
      <c r="A377" s="283">
        <v>2130803</v>
      </c>
      <c r="B377" s="278" t="s">
        <v>1023</v>
      </c>
      <c r="C377" s="284">
        <v>2855</v>
      </c>
    </row>
    <row r="378" spans="1:3" ht="14.25" customHeight="1">
      <c r="A378" s="283">
        <v>2130804</v>
      </c>
      <c r="B378" s="278" t="s">
        <v>1024</v>
      </c>
      <c r="C378" s="284">
        <v>626</v>
      </c>
    </row>
    <row r="379" spans="1:3" ht="14.25" customHeight="1">
      <c r="A379" s="283">
        <v>214</v>
      </c>
      <c r="B379" s="278" t="s">
        <v>45</v>
      </c>
      <c r="C379" s="284">
        <v>13093</v>
      </c>
    </row>
    <row r="380" spans="1:3" ht="14.25" customHeight="1">
      <c r="A380" s="283">
        <v>21401</v>
      </c>
      <c r="B380" s="278" t="s">
        <v>1025</v>
      </c>
      <c r="C380" s="284">
        <v>11217</v>
      </c>
    </row>
    <row r="381" spans="1:3" ht="14.25" customHeight="1">
      <c r="A381" s="283">
        <v>2140101</v>
      </c>
      <c r="B381" s="278" t="s">
        <v>735</v>
      </c>
      <c r="C381" s="284">
        <v>274</v>
      </c>
    </row>
    <row r="382" spans="1:3" ht="14.25" customHeight="1">
      <c r="A382" s="283">
        <v>2140102</v>
      </c>
      <c r="B382" s="278" t="s">
        <v>736</v>
      </c>
      <c r="C382" s="284">
        <v>1</v>
      </c>
    </row>
    <row r="383" spans="1:3" ht="14.25" customHeight="1">
      <c r="A383" s="283">
        <v>2140104</v>
      </c>
      <c r="B383" s="278" t="s">
        <v>1026</v>
      </c>
      <c r="C383" s="284">
        <v>2695</v>
      </c>
    </row>
    <row r="384" spans="1:3" ht="14.25" customHeight="1">
      <c r="A384" s="283">
        <v>2140106</v>
      </c>
      <c r="B384" s="278" t="s">
        <v>1027</v>
      </c>
      <c r="C384" s="284">
        <v>4899</v>
      </c>
    </row>
    <row r="385" spans="1:3" ht="14.25" customHeight="1">
      <c r="A385" s="283">
        <v>2140112</v>
      </c>
      <c r="B385" s="278" t="s">
        <v>1028</v>
      </c>
      <c r="C385" s="284">
        <v>1887</v>
      </c>
    </row>
    <row r="386" spans="1:3" ht="14.25" customHeight="1">
      <c r="A386" s="283">
        <v>2140136</v>
      </c>
      <c r="B386" s="278" t="s">
        <v>1029</v>
      </c>
      <c r="C386" s="284">
        <v>807</v>
      </c>
    </row>
    <row r="387" spans="1:3" ht="14.25" customHeight="1">
      <c r="A387" s="283">
        <v>2140199</v>
      </c>
      <c r="B387" s="278" t="s">
        <v>1030</v>
      </c>
      <c r="C387" s="284">
        <v>654</v>
      </c>
    </row>
    <row r="388" spans="1:3" ht="14.25" customHeight="1">
      <c r="A388" s="283">
        <v>21499</v>
      </c>
      <c r="B388" s="278" t="s">
        <v>1031</v>
      </c>
      <c r="C388" s="284">
        <v>1876</v>
      </c>
    </row>
    <row r="389" spans="1:3" ht="14.25" customHeight="1">
      <c r="A389" s="283">
        <v>2149901</v>
      </c>
      <c r="B389" s="278" t="s">
        <v>1032</v>
      </c>
      <c r="C389" s="284">
        <v>1000</v>
      </c>
    </row>
    <row r="390" spans="1:3" ht="14.25" customHeight="1">
      <c r="A390" s="283">
        <v>2149999</v>
      </c>
      <c r="B390" s="278" t="s">
        <v>1031</v>
      </c>
      <c r="C390" s="284">
        <v>876</v>
      </c>
    </row>
    <row r="391" spans="1:3" ht="14.25" customHeight="1">
      <c r="A391" s="283">
        <v>215</v>
      </c>
      <c r="B391" s="278" t="s">
        <v>65</v>
      </c>
      <c r="C391" s="284">
        <v>536</v>
      </c>
    </row>
    <row r="392" spans="1:3" ht="14.25" customHeight="1">
      <c r="A392" s="283">
        <v>21502</v>
      </c>
      <c r="B392" s="278" t="s">
        <v>1033</v>
      </c>
      <c r="C392" s="284">
        <v>100</v>
      </c>
    </row>
    <row r="393" spans="1:3" ht="14.25" customHeight="1">
      <c r="A393" s="283">
        <v>2150299</v>
      </c>
      <c r="B393" s="278" t="s">
        <v>1034</v>
      </c>
      <c r="C393" s="284">
        <v>100</v>
      </c>
    </row>
    <row r="394" spans="1:3" ht="14.25" customHeight="1">
      <c r="A394" s="283">
        <v>21508</v>
      </c>
      <c r="B394" s="278" t="s">
        <v>1035</v>
      </c>
      <c r="C394" s="284">
        <v>436</v>
      </c>
    </row>
    <row r="395" spans="1:3" ht="14.25" customHeight="1">
      <c r="A395" s="283">
        <v>2150801</v>
      </c>
      <c r="B395" s="278" t="s">
        <v>735</v>
      </c>
      <c r="C395" s="284">
        <v>185</v>
      </c>
    </row>
    <row r="396" spans="1:3" ht="14.25" customHeight="1">
      <c r="A396" s="283">
        <v>2150805</v>
      </c>
      <c r="B396" s="278" t="s">
        <v>1036</v>
      </c>
      <c r="C396" s="284">
        <v>239</v>
      </c>
    </row>
    <row r="397" spans="1:3" ht="14.25" customHeight="1">
      <c r="A397" s="283">
        <v>2150899</v>
      </c>
      <c r="B397" s="278" t="s">
        <v>1037</v>
      </c>
      <c r="C397" s="284">
        <v>12</v>
      </c>
    </row>
    <row r="398" spans="1:3" ht="14.25" customHeight="1">
      <c r="A398" s="283">
        <v>216</v>
      </c>
      <c r="B398" s="278" t="s">
        <v>47</v>
      </c>
      <c r="C398" s="284">
        <v>2034</v>
      </c>
    </row>
    <row r="399" spans="1:3" ht="14.25" customHeight="1">
      <c r="A399" s="283">
        <v>21602</v>
      </c>
      <c r="B399" s="278" t="s">
        <v>1038</v>
      </c>
      <c r="C399" s="284">
        <v>1684</v>
      </c>
    </row>
    <row r="400" spans="1:3" ht="14.25" customHeight="1">
      <c r="A400" s="283">
        <v>2160201</v>
      </c>
      <c r="B400" s="278" t="s">
        <v>735</v>
      </c>
      <c r="C400" s="284">
        <v>306</v>
      </c>
    </row>
    <row r="401" spans="1:3" ht="14.25" customHeight="1">
      <c r="A401" s="283">
        <v>2160299</v>
      </c>
      <c r="B401" s="278" t="s">
        <v>1039</v>
      </c>
      <c r="C401" s="284">
        <v>1378</v>
      </c>
    </row>
    <row r="402" spans="1:3" ht="14.25" customHeight="1">
      <c r="A402" s="283">
        <v>21606</v>
      </c>
      <c r="B402" s="278" t="s">
        <v>1040</v>
      </c>
      <c r="C402" s="284">
        <v>350</v>
      </c>
    </row>
    <row r="403" spans="1:3" ht="14.25" customHeight="1">
      <c r="A403" s="283">
        <v>2160699</v>
      </c>
      <c r="B403" s="278" t="s">
        <v>1041</v>
      </c>
      <c r="C403" s="284">
        <v>350</v>
      </c>
    </row>
    <row r="404" spans="1:3" ht="14.25" customHeight="1">
      <c r="A404" s="283">
        <v>220</v>
      </c>
      <c r="B404" s="278" t="s">
        <v>49</v>
      </c>
      <c r="C404" s="284">
        <v>3210</v>
      </c>
    </row>
    <row r="405" spans="1:3" ht="14.25" customHeight="1">
      <c r="A405" s="283">
        <v>22001</v>
      </c>
      <c r="B405" s="278" t="s">
        <v>1042</v>
      </c>
      <c r="C405" s="284">
        <v>3070</v>
      </c>
    </row>
    <row r="406" spans="1:3" ht="14.25" customHeight="1">
      <c r="A406" s="283">
        <v>2200101</v>
      </c>
      <c r="B406" s="278" t="s">
        <v>735</v>
      </c>
      <c r="C406" s="284">
        <v>430</v>
      </c>
    </row>
    <row r="407" spans="1:3" ht="14.25" customHeight="1">
      <c r="A407" s="283">
        <v>2200102</v>
      </c>
      <c r="B407" s="278" t="s">
        <v>736</v>
      </c>
      <c r="C407" s="284">
        <v>15</v>
      </c>
    </row>
    <row r="408" spans="1:3" ht="14.25" customHeight="1">
      <c r="A408" s="283">
        <v>2200104</v>
      </c>
      <c r="B408" s="278" t="s">
        <v>1043</v>
      </c>
      <c r="C408" s="284">
        <v>60</v>
      </c>
    </row>
    <row r="409" spans="1:3" ht="14.25" customHeight="1">
      <c r="A409" s="283">
        <v>2200112</v>
      </c>
      <c r="B409" s="278" t="s">
        <v>1044</v>
      </c>
      <c r="C409" s="284">
        <v>88</v>
      </c>
    </row>
    <row r="410" spans="1:3" ht="14.25" customHeight="1">
      <c r="A410" s="283">
        <v>2200150</v>
      </c>
      <c r="B410" s="278" t="s">
        <v>739</v>
      </c>
      <c r="C410" s="284">
        <v>1502</v>
      </c>
    </row>
    <row r="411" spans="1:3" ht="14.25" customHeight="1">
      <c r="A411" s="283">
        <v>2200199</v>
      </c>
      <c r="B411" s="278" t="s">
        <v>1045</v>
      </c>
      <c r="C411" s="284">
        <v>975</v>
      </c>
    </row>
    <row r="412" spans="1:3" ht="14.25" customHeight="1">
      <c r="A412" s="283">
        <v>22005</v>
      </c>
      <c r="B412" s="278" t="s">
        <v>1046</v>
      </c>
      <c r="C412" s="284">
        <v>140</v>
      </c>
    </row>
    <row r="413" spans="1:3" ht="14.25" customHeight="1">
      <c r="A413" s="283">
        <v>2200504</v>
      </c>
      <c r="B413" s="278" t="s">
        <v>1047</v>
      </c>
      <c r="C413" s="284">
        <v>42</v>
      </c>
    </row>
    <row r="414" spans="1:3" ht="14.25" customHeight="1">
      <c r="A414" s="283">
        <v>2200508</v>
      </c>
      <c r="B414" s="278" t="s">
        <v>1048</v>
      </c>
      <c r="C414" s="284">
        <v>5</v>
      </c>
    </row>
    <row r="415" spans="1:3" ht="14.25" customHeight="1">
      <c r="A415" s="283">
        <v>2200509</v>
      </c>
      <c r="B415" s="278" t="s">
        <v>1049</v>
      </c>
      <c r="C415" s="284">
        <v>78</v>
      </c>
    </row>
    <row r="416" spans="1:3" ht="14.25" customHeight="1">
      <c r="A416" s="283">
        <v>2200599</v>
      </c>
      <c r="B416" s="278" t="s">
        <v>1050</v>
      </c>
      <c r="C416" s="284">
        <v>15</v>
      </c>
    </row>
    <row r="417" spans="1:3" ht="14.25" customHeight="1">
      <c r="A417" s="283">
        <v>221</v>
      </c>
      <c r="B417" s="278" t="s">
        <v>50</v>
      </c>
      <c r="C417" s="284">
        <v>26370</v>
      </c>
    </row>
    <row r="418" spans="1:3" ht="14.25" customHeight="1">
      <c r="A418" s="283">
        <v>22101</v>
      </c>
      <c r="B418" s="278" t="s">
        <v>1051</v>
      </c>
      <c r="C418" s="284">
        <v>14205</v>
      </c>
    </row>
    <row r="419" spans="1:3" ht="14.25" customHeight="1">
      <c r="A419" s="283">
        <v>2210101</v>
      </c>
      <c r="B419" s="278" t="s">
        <v>1052</v>
      </c>
      <c r="C419" s="284">
        <v>1850</v>
      </c>
    </row>
    <row r="420" spans="1:3" ht="14.25" customHeight="1">
      <c r="A420" s="283">
        <v>2210103</v>
      </c>
      <c r="B420" s="278" t="s">
        <v>1053</v>
      </c>
      <c r="C420" s="284">
        <v>750</v>
      </c>
    </row>
    <row r="421" spans="1:3" ht="14.25" customHeight="1">
      <c r="A421" s="283">
        <v>2210105</v>
      </c>
      <c r="B421" s="278" t="s">
        <v>1054</v>
      </c>
      <c r="C421" s="284">
        <v>509</v>
      </c>
    </row>
    <row r="422" spans="1:3" ht="14.25" customHeight="1">
      <c r="A422" s="283">
        <v>2210106</v>
      </c>
      <c r="B422" s="278" t="s">
        <v>1055</v>
      </c>
      <c r="C422" s="284">
        <v>306</v>
      </c>
    </row>
    <row r="423" spans="1:3" ht="14.25" customHeight="1">
      <c r="A423" s="283">
        <v>2210107</v>
      </c>
      <c r="B423" s="278" t="s">
        <v>1056</v>
      </c>
      <c r="C423" s="284">
        <v>2081</v>
      </c>
    </row>
    <row r="424" spans="1:3" ht="14.25" customHeight="1">
      <c r="A424" s="283">
        <v>2210108</v>
      </c>
      <c r="B424" s="278" t="s">
        <v>1057</v>
      </c>
      <c r="C424" s="284">
        <v>2927</v>
      </c>
    </row>
    <row r="425" spans="1:3" ht="14.25" customHeight="1">
      <c r="A425" s="283">
        <v>2210110</v>
      </c>
      <c r="B425" s="278" t="s">
        <v>1058</v>
      </c>
      <c r="C425" s="284">
        <v>5282</v>
      </c>
    </row>
    <row r="426" spans="1:3" ht="14.25" customHeight="1">
      <c r="A426" s="283">
        <v>2210199</v>
      </c>
      <c r="B426" s="278" t="s">
        <v>1059</v>
      </c>
      <c r="C426" s="284">
        <v>500</v>
      </c>
    </row>
    <row r="427" spans="1:3" ht="14.25" customHeight="1">
      <c r="A427" s="283">
        <v>22102</v>
      </c>
      <c r="B427" s="278" t="s">
        <v>1060</v>
      </c>
      <c r="C427" s="284">
        <v>12165</v>
      </c>
    </row>
    <row r="428" spans="1:3" ht="14.25" customHeight="1">
      <c r="A428" s="283">
        <v>2210201</v>
      </c>
      <c r="B428" s="278" t="s">
        <v>1061</v>
      </c>
      <c r="C428" s="284">
        <v>12165</v>
      </c>
    </row>
    <row r="429" spans="1:3" ht="14.25" customHeight="1">
      <c r="A429" s="283">
        <v>222</v>
      </c>
      <c r="B429" s="278" t="s">
        <v>48</v>
      </c>
      <c r="C429" s="284">
        <v>295</v>
      </c>
    </row>
    <row r="430" spans="1:3" ht="14.25" customHeight="1">
      <c r="A430" s="283">
        <v>22204</v>
      </c>
      <c r="B430" s="278" t="s">
        <v>1062</v>
      </c>
      <c r="C430" s="284">
        <v>295</v>
      </c>
    </row>
    <row r="431" spans="1:3" ht="14.25" customHeight="1">
      <c r="A431" s="283">
        <v>2220499</v>
      </c>
      <c r="B431" s="278" t="s">
        <v>1063</v>
      </c>
      <c r="C431" s="284">
        <v>295</v>
      </c>
    </row>
    <row r="432" spans="1:3" ht="14.25" customHeight="1">
      <c r="A432" s="283">
        <v>224</v>
      </c>
      <c r="B432" s="278" t="s">
        <v>51</v>
      </c>
      <c r="C432" s="284">
        <v>15263</v>
      </c>
    </row>
    <row r="433" spans="1:3" ht="14.25" customHeight="1">
      <c r="A433" s="283">
        <v>22401</v>
      </c>
      <c r="B433" s="278" t="s">
        <v>1064</v>
      </c>
      <c r="C433" s="284">
        <v>2241</v>
      </c>
    </row>
    <row r="434" spans="1:3" ht="14.25" customHeight="1">
      <c r="A434" s="283">
        <v>2240101</v>
      </c>
      <c r="B434" s="278" t="s">
        <v>735</v>
      </c>
      <c r="C434" s="284">
        <v>613</v>
      </c>
    </row>
    <row r="435" spans="1:3" ht="14.25" customHeight="1">
      <c r="A435" s="283">
        <v>2240106</v>
      </c>
      <c r="B435" s="278" t="s">
        <v>1065</v>
      </c>
      <c r="C435" s="284">
        <v>10</v>
      </c>
    </row>
    <row r="436" spans="1:3" ht="14.25" customHeight="1">
      <c r="A436" s="283">
        <v>2240150</v>
      </c>
      <c r="B436" s="278" t="s">
        <v>739</v>
      </c>
      <c r="C436" s="284">
        <v>442</v>
      </c>
    </row>
    <row r="437" spans="1:3" ht="14.25" customHeight="1">
      <c r="A437" s="283">
        <v>2240199</v>
      </c>
      <c r="B437" s="278" t="s">
        <v>1066</v>
      </c>
      <c r="C437" s="284">
        <v>1176</v>
      </c>
    </row>
    <row r="438" spans="1:3" ht="14.25" customHeight="1">
      <c r="A438" s="283">
        <v>22402</v>
      </c>
      <c r="B438" s="278" t="s">
        <v>1067</v>
      </c>
      <c r="C438" s="284">
        <v>629</v>
      </c>
    </row>
    <row r="439" spans="1:3" ht="14.25" customHeight="1">
      <c r="A439" s="283">
        <v>2240299</v>
      </c>
      <c r="B439" s="278" t="s">
        <v>1068</v>
      </c>
      <c r="C439" s="284">
        <v>629</v>
      </c>
    </row>
    <row r="440" spans="1:3" ht="14.25" customHeight="1">
      <c r="A440" s="283">
        <v>22406</v>
      </c>
      <c r="B440" s="278" t="s">
        <v>1069</v>
      </c>
      <c r="C440" s="284">
        <v>2608</v>
      </c>
    </row>
    <row r="441" spans="1:3" ht="14.25" customHeight="1">
      <c r="A441" s="283">
        <v>2240601</v>
      </c>
      <c r="B441" s="278" t="s">
        <v>1070</v>
      </c>
      <c r="C441" s="284">
        <v>2608</v>
      </c>
    </row>
    <row r="442" spans="1:3" ht="14.25" customHeight="1">
      <c r="A442" s="283">
        <v>22407</v>
      </c>
      <c r="B442" s="278" t="s">
        <v>1071</v>
      </c>
      <c r="C442" s="284">
        <v>9785</v>
      </c>
    </row>
    <row r="443" spans="1:3" ht="14.25" customHeight="1">
      <c r="A443" s="283">
        <v>2240704</v>
      </c>
      <c r="B443" s="278" t="s">
        <v>1072</v>
      </c>
      <c r="C443" s="284">
        <v>9784</v>
      </c>
    </row>
    <row r="444" spans="1:3" ht="14.25" customHeight="1">
      <c r="A444" s="283">
        <v>2240799</v>
      </c>
      <c r="B444" s="278" t="s">
        <v>1073</v>
      </c>
      <c r="C444" s="284">
        <v>1</v>
      </c>
    </row>
    <row r="445" spans="1:3" ht="14.25" customHeight="1">
      <c r="A445" s="283">
        <v>227</v>
      </c>
      <c r="B445" s="278" t="s">
        <v>1074</v>
      </c>
      <c r="C445" s="284">
        <v>6000</v>
      </c>
    </row>
    <row r="446" spans="1:3" ht="14.25" customHeight="1">
      <c r="A446" s="283">
        <v>229</v>
      </c>
      <c r="B446" s="278" t="s">
        <v>52</v>
      </c>
      <c r="C446" s="284">
        <v>25221</v>
      </c>
    </row>
    <row r="447" spans="1:3" ht="14.25" customHeight="1">
      <c r="A447" s="283">
        <v>22902</v>
      </c>
      <c r="B447" s="278" t="s">
        <v>1075</v>
      </c>
      <c r="C447" s="284">
        <v>24549</v>
      </c>
    </row>
    <row r="448" spans="1:3" ht="14.25" customHeight="1">
      <c r="A448" s="283">
        <v>2290201</v>
      </c>
      <c r="B448" s="278" t="s">
        <v>1075</v>
      </c>
      <c r="C448" s="284">
        <v>24549</v>
      </c>
    </row>
    <row r="449" spans="1:3" ht="14.25" customHeight="1">
      <c r="A449" s="283">
        <v>22999</v>
      </c>
      <c r="B449" s="278" t="s">
        <v>52</v>
      </c>
      <c r="C449" s="284">
        <v>672</v>
      </c>
    </row>
    <row r="450" spans="1:3" ht="14.25" customHeight="1">
      <c r="A450" s="283">
        <v>2299999</v>
      </c>
      <c r="B450" s="278" t="s">
        <v>52</v>
      </c>
      <c r="C450" s="284">
        <v>672</v>
      </c>
    </row>
    <row r="451" spans="1:3" ht="14.25" customHeight="1">
      <c r="A451" s="283">
        <v>232</v>
      </c>
      <c r="B451" s="278" t="s">
        <v>53</v>
      </c>
      <c r="C451" s="284">
        <v>18200</v>
      </c>
    </row>
    <row r="452" spans="1:3" ht="14.25" customHeight="1">
      <c r="A452" s="283">
        <v>23203</v>
      </c>
      <c r="B452" s="278" t="s">
        <v>1076</v>
      </c>
      <c r="C452" s="284">
        <v>18200</v>
      </c>
    </row>
    <row r="453" spans="1:3" ht="14.25" customHeight="1">
      <c r="A453" s="283">
        <v>2320301</v>
      </c>
      <c r="B453" s="278" t="s">
        <v>1077</v>
      </c>
      <c r="C453" s="284">
        <v>17677</v>
      </c>
    </row>
    <row r="454" spans="1:3" ht="14.25" customHeight="1">
      <c r="A454" s="283">
        <v>2320303</v>
      </c>
      <c r="B454" s="278" t="s">
        <v>1078</v>
      </c>
      <c r="C454" s="284">
        <v>523</v>
      </c>
    </row>
    <row r="455" spans="1:3" ht="14.25" customHeight="1">
      <c r="A455" s="283">
        <v>233</v>
      </c>
      <c r="B455" s="278" t="s">
        <v>54</v>
      </c>
      <c r="C455" s="284">
        <v>4</v>
      </c>
    </row>
    <row r="456" spans="1:3" ht="14.25" customHeight="1">
      <c r="A456" s="283">
        <v>23303</v>
      </c>
      <c r="B456" s="278" t="s">
        <v>1079</v>
      </c>
      <c r="C456" s="284">
        <v>4</v>
      </c>
    </row>
    <row r="457" spans="1:3" ht="14.25" customHeight="1">
      <c r="A457" s="283">
        <v>2330301</v>
      </c>
      <c r="B457" s="278" t="s">
        <v>1079</v>
      </c>
      <c r="C457" s="284">
        <v>4</v>
      </c>
    </row>
  </sheetData>
  <sheetProtection/>
  <mergeCells count="2">
    <mergeCell ref="A1:C1"/>
    <mergeCell ref="A2:C2"/>
  </mergeCells>
  <printOptions horizontalCentered="1"/>
  <pageMargins left="0.24" right="0.24" top="0.51" bottom="0.59" header="0.79" footer="0.24"/>
  <pageSetup blackAndWhite="1" errors="blank" horizontalDpi="600" verticalDpi="600" orientation="portrait" paperSize="9"/>
  <headerFooter scaleWithDoc="0" alignWithMargins="0">
    <oddFooter xml:space="preserve">&amp;C &amp;P </oddFooter>
  </headerFooter>
</worksheet>
</file>

<file path=xl/worksheets/sheet15.xml><?xml version="1.0" encoding="utf-8"?>
<worksheet xmlns="http://schemas.openxmlformats.org/spreadsheetml/2006/main" xmlns:r="http://schemas.openxmlformats.org/officeDocument/2006/relationships">
  <sheetPr>
    <tabColor rgb="FFFF0000"/>
  </sheetPr>
  <dimension ref="A1:D29"/>
  <sheetViews>
    <sheetView showZeros="0" zoomScale="115" zoomScaleNormal="115" zoomScaleSheetLayoutView="100" workbookViewId="0" topLeftCell="A13">
      <selection activeCell="B41" sqref="B41"/>
    </sheetView>
  </sheetViews>
  <sheetFormatPr defaultColWidth="9.00390625" defaultRowHeight="12.75" customHeight="1"/>
  <cols>
    <col min="1" max="1" width="25.875" style="249" customWidth="1"/>
    <col min="2" max="2" width="15.25390625" style="250" customWidth="1"/>
    <col min="3" max="3" width="16.375" style="250" customWidth="1"/>
    <col min="4" max="4" width="17.875" style="250" customWidth="1"/>
    <col min="5" max="16384" width="9.00390625" style="249" customWidth="1"/>
  </cols>
  <sheetData>
    <row r="1" spans="1:4" ht="20.25" customHeight="1">
      <c r="A1" s="251" t="s">
        <v>1080</v>
      </c>
      <c r="B1" s="251"/>
      <c r="C1" s="251"/>
      <c r="D1" s="251"/>
    </row>
    <row r="2" spans="1:4" ht="29.25" customHeight="1">
      <c r="A2" s="252" t="s">
        <v>731</v>
      </c>
      <c r="B2" s="252"/>
      <c r="C2" s="252"/>
      <c r="D2" s="252"/>
    </row>
    <row r="3" spans="1:4" ht="18" customHeight="1">
      <c r="A3" s="253" t="s">
        <v>1081</v>
      </c>
      <c r="B3" s="253"/>
      <c r="C3" s="253"/>
      <c r="D3" s="253"/>
    </row>
    <row r="4" spans="1:4" ht="21" customHeight="1">
      <c r="A4" s="254"/>
      <c r="B4" s="254"/>
      <c r="C4" s="254"/>
      <c r="D4" s="255" t="s">
        <v>2</v>
      </c>
    </row>
    <row r="5" spans="1:4" s="248" customFormat="1" ht="24" customHeight="1">
      <c r="A5" s="256" t="s">
        <v>1082</v>
      </c>
      <c r="B5" s="257" t="s">
        <v>1083</v>
      </c>
      <c r="C5" s="257"/>
      <c r="D5" s="257"/>
    </row>
    <row r="6" spans="1:4" s="248" customFormat="1" ht="24" customHeight="1">
      <c r="A6" s="256"/>
      <c r="B6" s="257" t="s">
        <v>1084</v>
      </c>
      <c r="C6" s="257" t="s">
        <v>1085</v>
      </c>
      <c r="D6" s="257" t="s">
        <v>1086</v>
      </c>
    </row>
    <row r="7" spans="1:4" ht="24" customHeight="1">
      <c r="A7" s="258" t="s">
        <v>63</v>
      </c>
      <c r="B7" s="259">
        <f>C7+D7</f>
        <v>513792</v>
      </c>
      <c r="C7" s="259">
        <f>SUM(C8:C28)</f>
        <v>215429</v>
      </c>
      <c r="D7" s="259">
        <f>SUM(D8:D28)</f>
        <v>298363</v>
      </c>
    </row>
    <row r="8" spans="1:4" ht="19.5" customHeight="1">
      <c r="A8" s="260" t="s">
        <v>35</v>
      </c>
      <c r="B8" s="259">
        <f aca="true" t="shared" si="0" ref="B8:B28">C8+D8</f>
        <v>41061</v>
      </c>
      <c r="C8" s="261">
        <v>29686</v>
      </c>
      <c r="D8" s="262">
        <v>11375</v>
      </c>
    </row>
    <row r="9" spans="1:4" ht="19.5" customHeight="1">
      <c r="A9" s="260" t="s">
        <v>36</v>
      </c>
      <c r="B9" s="259">
        <f t="shared" si="0"/>
        <v>15464</v>
      </c>
      <c r="C9" s="261">
        <v>10024</v>
      </c>
      <c r="D9" s="262">
        <v>5440</v>
      </c>
    </row>
    <row r="10" spans="1:4" ht="19.5" customHeight="1">
      <c r="A10" s="260" t="s">
        <v>37</v>
      </c>
      <c r="B10" s="259">
        <f t="shared" si="0"/>
        <v>107440</v>
      </c>
      <c r="C10" s="261">
        <v>78984</v>
      </c>
      <c r="D10" s="262">
        <v>28456</v>
      </c>
    </row>
    <row r="11" spans="1:4" ht="19.5" customHeight="1">
      <c r="A11" s="260" t="s">
        <v>38</v>
      </c>
      <c r="B11" s="259">
        <f t="shared" si="0"/>
        <v>1172</v>
      </c>
      <c r="C11" s="261">
        <v>431</v>
      </c>
      <c r="D11" s="262">
        <v>741</v>
      </c>
    </row>
    <row r="12" spans="1:4" ht="19.5" customHeight="1">
      <c r="A12" s="260" t="s">
        <v>39</v>
      </c>
      <c r="B12" s="259">
        <f t="shared" si="0"/>
        <v>8923</v>
      </c>
      <c r="C12" s="261">
        <v>3000</v>
      </c>
      <c r="D12" s="262">
        <v>5923</v>
      </c>
    </row>
    <row r="13" spans="1:4" ht="19.5" customHeight="1">
      <c r="A13" s="260" t="s">
        <v>40</v>
      </c>
      <c r="B13" s="259">
        <f t="shared" si="0"/>
        <v>81711</v>
      </c>
      <c r="C13" s="261">
        <v>41807</v>
      </c>
      <c r="D13" s="262">
        <v>39904</v>
      </c>
    </row>
    <row r="14" spans="1:4" ht="19.5" customHeight="1">
      <c r="A14" s="260" t="s">
        <v>41</v>
      </c>
      <c r="B14" s="259">
        <f t="shared" si="0"/>
        <v>35486</v>
      </c>
      <c r="C14" s="261">
        <v>20834</v>
      </c>
      <c r="D14" s="262">
        <v>14652</v>
      </c>
    </row>
    <row r="15" spans="1:4" ht="19.5" customHeight="1">
      <c r="A15" s="260" t="s">
        <v>42</v>
      </c>
      <c r="B15" s="259">
        <f t="shared" si="0"/>
        <v>9703</v>
      </c>
      <c r="C15" s="261">
        <v>742</v>
      </c>
      <c r="D15" s="262">
        <v>8961</v>
      </c>
    </row>
    <row r="16" spans="1:4" ht="19.5" customHeight="1">
      <c r="A16" s="260" t="s">
        <v>43</v>
      </c>
      <c r="B16" s="259">
        <f t="shared" si="0"/>
        <v>6595</v>
      </c>
      <c r="C16" s="261">
        <v>2332</v>
      </c>
      <c r="D16" s="262">
        <v>4263</v>
      </c>
    </row>
    <row r="17" spans="1:4" ht="19.5" customHeight="1">
      <c r="A17" s="260" t="s">
        <v>44</v>
      </c>
      <c r="B17" s="259">
        <f t="shared" si="0"/>
        <v>96011</v>
      </c>
      <c r="C17" s="261">
        <v>8879</v>
      </c>
      <c r="D17" s="262">
        <v>87132</v>
      </c>
    </row>
    <row r="18" spans="1:4" ht="19.5" customHeight="1">
      <c r="A18" s="260" t="s">
        <v>45</v>
      </c>
      <c r="B18" s="259">
        <f t="shared" si="0"/>
        <v>13093</v>
      </c>
      <c r="C18" s="261">
        <v>2962</v>
      </c>
      <c r="D18" s="262">
        <v>10131</v>
      </c>
    </row>
    <row r="19" spans="1:4" ht="19.5" customHeight="1">
      <c r="A19" s="260" t="s">
        <v>65</v>
      </c>
      <c r="B19" s="259">
        <f t="shared" si="0"/>
        <v>536</v>
      </c>
      <c r="C19" s="261">
        <v>185</v>
      </c>
      <c r="D19" s="262">
        <v>351</v>
      </c>
    </row>
    <row r="20" spans="1:4" ht="19.5" customHeight="1">
      <c r="A20" s="260" t="s">
        <v>47</v>
      </c>
      <c r="B20" s="259">
        <f t="shared" si="0"/>
        <v>2034</v>
      </c>
      <c r="C20" s="261">
        <v>282</v>
      </c>
      <c r="D20" s="262">
        <v>1752</v>
      </c>
    </row>
    <row r="21" spans="1:4" ht="19.5" customHeight="1">
      <c r="A21" s="260" t="s">
        <v>49</v>
      </c>
      <c r="B21" s="259">
        <f t="shared" si="0"/>
        <v>3210</v>
      </c>
      <c r="C21" s="261">
        <v>2061</v>
      </c>
      <c r="D21" s="262">
        <v>1149</v>
      </c>
    </row>
    <row r="22" spans="1:4" ht="19.5" customHeight="1">
      <c r="A22" s="260" t="s">
        <v>50</v>
      </c>
      <c r="B22" s="259">
        <f t="shared" si="0"/>
        <v>26370</v>
      </c>
      <c r="C22" s="261">
        <v>12165</v>
      </c>
      <c r="D22" s="262">
        <v>14205</v>
      </c>
    </row>
    <row r="23" spans="1:4" ht="19.5" customHeight="1">
      <c r="A23" s="260" t="s">
        <v>48</v>
      </c>
      <c r="B23" s="259">
        <f t="shared" si="0"/>
        <v>295</v>
      </c>
      <c r="C23" s="261"/>
      <c r="D23" s="262">
        <v>295</v>
      </c>
    </row>
    <row r="24" spans="1:4" ht="19.5" customHeight="1">
      <c r="A24" s="260" t="s">
        <v>51</v>
      </c>
      <c r="B24" s="259">
        <f t="shared" si="0"/>
        <v>15263</v>
      </c>
      <c r="C24" s="261">
        <v>1055</v>
      </c>
      <c r="D24" s="262">
        <v>14208</v>
      </c>
    </row>
    <row r="25" spans="1:4" ht="19.5" customHeight="1">
      <c r="A25" s="260" t="s">
        <v>1074</v>
      </c>
      <c r="B25" s="259">
        <f t="shared" si="0"/>
        <v>6000</v>
      </c>
      <c r="C25" s="263"/>
      <c r="D25" s="262">
        <v>6000</v>
      </c>
    </row>
    <row r="26" spans="1:4" ht="19.5" customHeight="1">
      <c r="A26" s="264" t="s">
        <v>52</v>
      </c>
      <c r="B26" s="259">
        <f t="shared" si="0"/>
        <v>25221</v>
      </c>
      <c r="C26" s="265"/>
      <c r="D26" s="262">
        <v>25221</v>
      </c>
    </row>
    <row r="27" spans="1:4" ht="19.5" customHeight="1">
      <c r="A27" s="260" t="s">
        <v>53</v>
      </c>
      <c r="B27" s="259">
        <f t="shared" si="0"/>
        <v>18200</v>
      </c>
      <c r="C27" s="265"/>
      <c r="D27" s="262">
        <v>18200</v>
      </c>
    </row>
    <row r="28" spans="1:4" ht="19.5" customHeight="1">
      <c r="A28" s="260" t="s">
        <v>54</v>
      </c>
      <c r="B28" s="259">
        <f t="shared" si="0"/>
        <v>4</v>
      </c>
      <c r="C28" s="265"/>
      <c r="D28" s="262">
        <v>4</v>
      </c>
    </row>
    <row r="29" spans="1:4" ht="52.5" customHeight="1">
      <c r="A29" s="266" t="s">
        <v>1087</v>
      </c>
      <c r="B29" s="267"/>
      <c r="C29" s="267"/>
      <c r="D29" s="267"/>
    </row>
  </sheetData>
  <sheetProtection/>
  <mergeCells count="7">
    <mergeCell ref="A1:D1"/>
    <mergeCell ref="A2:D2"/>
    <mergeCell ref="A3:D3"/>
    <mergeCell ref="A4:C4"/>
    <mergeCell ref="B5:D5"/>
    <mergeCell ref="A29:D29"/>
    <mergeCell ref="A5:A6"/>
  </mergeCells>
  <printOptions horizontalCentered="1"/>
  <pageMargins left="0.24" right="0.24" top="0.51" bottom="0.31" header="0.31" footer="0.31"/>
  <pageSetup blackAndWhite="1" errors="blank" horizontalDpi="600" verticalDpi="600" orientation="portrait" paperSize="9"/>
  <headerFooter scaleWithDoc="0" alignWithMargins="0">
    <oddFooter xml:space="preserve">&amp;C &amp;P </oddFooter>
  </headerFooter>
</worksheet>
</file>

<file path=xl/worksheets/sheet16.xml><?xml version="1.0" encoding="utf-8"?>
<worksheet xmlns="http://schemas.openxmlformats.org/spreadsheetml/2006/main" xmlns:r="http://schemas.openxmlformats.org/officeDocument/2006/relationships">
  <sheetPr>
    <tabColor rgb="FFFF0000"/>
  </sheetPr>
  <dimension ref="A1:C31"/>
  <sheetViews>
    <sheetView zoomScale="115" zoomScaleNormal="115" zoomScaleSheetLayoutView="100" workbookViewId="0" topLeftCell="A16">
      <selection activeCell="C10" sqref="C10"/>
    </sheetView>
  </sheetViews>
  <sheetFormatPr defaultColWidth="21.50390625" defaultRowHeight="19.5" customHeight="1"/>
  <cols>
    <col min="1" max="1" width="25.875" style="233" customWidth="1"/>
    <col min="2" max="2" width="26.375" style="233" customWidth="1"/>
    <col min="3" max="3" width="24.625" style="235" customWidth="1"/>
    <col min="4" max="16384" width="21.50390625" style="233" customWidth="1"/>
  </cols>
  <sheetData>
    <row r="1" spans="1:3" s="233" customFormat="1" ht="19.5" customHeight="1">
      <c r="A1" s="51" t="s">
        <v>1088</v>
      </c>
      <c r="B1" s="51"/>
      <c r="C1" s="87"/>
    </row>
    <row r="2" spans="1:3" s="234" customFormat="1" ht="45.75" customHeight="1">
      <c r="A2" s="236" t="s">
        <v>1089</v>
      </c>
      <c r="B2" s="236"/>
      <c r="C2" s="236"/>
    </row>
    <row r="3" spans="1:3" s="234" customFormat="1" ht="21" customHeight="1">
      <c r="A3" s="237" t="s">
        <v>1090</v>
      </c>
      <c r="B3" s="237"/>
      <c r="C3" s="237"/>
    </row>
    <row r="4" spans="1:3" s="233" customFormat="1" ht="19.5" customHeight="1">
      <c r="A4" s="238"/>
      <c r="B4" s="238"/>
      <c r="C4" s="206" t="s">
        <v>2</v>
      </c>
    </row>
    <row r="5" spans="1:3" s="233" customFormat="1" ht="19.5" customHeight="1">
      <c r="A5" s="239" t="s">
        <v>1091</v>
      </c>
      <c r="B5" s="240" t="s">
        <v>1092</v>
      </c>
      <c r="C5" s="239" t="s">
        <v>1093</v>
      </c>
    </row>
    <row r="6" spans="1:3" s="233" customFormat="1" ht="18" customHeight="1">
      <c r="A6" s="241" t="s">
        <v>1094</v>
      </c>
      <c r="B6" s="241"/>
      <c r="C6" s="242">
        <f>C7+C12+C22+C24+C27+C29</f>
        <v>215429</v>
      </c>
    </row>
    <row r="7" spans="1:3" s="233" customFormat="1" ht="19.5" customHeight="1">
      <c r="A7" s="243">
        <v>501</v>
      </c>
      <c r="B7" s="244" t="s">
        <v>1095</v>
      </c>
      <c r="C7" s="245">
        <v>51932</v>
      </c>
    </row>
    <row r="8" spans="1:3" s="233" customFormat="1" ht="19.5" customHeight="1">
      <c r="A8" s="246">
        <v>50101</v>
      </c>
      <c r="B8" s="247" t="s">
        <v>1096</v>
      </c>
      <c r="C8" s="245">
        <v>35481</v>
      </c>
    </row>
    <row r="9" spans="1:3" s="233" customFormat="1" ht="19.5" customHeight="1">
      <c r="A9" s="246">
        <v>50102</v>
      </c>
      <c r="B9" s="247" t="s">
        <v>1097</v>
      </c>
      <c r="C9" s="245">
        <v>11679</v>
      </c>
    </row>
    <row r="10" spans="1:3" s="233" customFormat="1" ht="19.5" customHeight="1">
      <c r="A10" s="246">
        <v>50103</v>
      </c>
      <c r="B10" s="247" t="s">
        <v>1061</v>
      </c>
      <c r="C10" s="245">
        <v>4086</v>
      </c>
    </row>
    <row r="11" spans="1:3" s="233" customFormat="1" ht="19.5" customHeight="1">
      <c r="A11" s="246">
        <v>50199</v>
      </c>
      <c r="B11" s="247" t="s">
        <v>1098</v>
      </c>
      <c r="C11" s="245">
        <v>686</v>
      </c>
    </row>
    <row r="12" spans="1:3" s="233" customFormat="1" ht="18.75" customHeight="1">
      <c r="A12" s="243">
        <v>502</v>
      </c>
      <c r="B12" s="244" t="s">
        <v>1099</v>
      </c>
      <c r="C12" s="245">
        <v>10144</v>
      </c>
    </row>
    <row r="13" spans="1:3" s="233" customFormat="1" ht="19.5" customHeight="1">
      <c r="A13" s="246">
        <v>50201</v>
      </c>
      <c r="B13" s="247" t="s">
        <v>1100</v>
      </c>
      <c r="C13" s="245">
        <v>6971</v>
      </c>
    </row>
    <row r="14" spans="1:3" s="233" customFormat="1" ht="19.5" customHeight="1">
      <c r="A14" s="246">
        <v>50202</v>
      </c>
      <c r="B14" s="247" t="s">
        <v>1101</v>
      </c>
      <c r="C14" s="245">
        <v>46</v>
      </c>
    </row>
    <row r="15" spans="1:3" s="233" customFormat="1" ht="19.5" customHeight="1">
      <c r="A15" s="246">
        <v>50203</v>
      </c>
      <c r="B15" s="247" t="s">
        <v>1102</v>
      </c>
      <c r="C15" s="245">
        <v>388</v>
      </c>
    </row>
    <row r="16" spans="1:3" s="233" customFormat="1" ht="19.5" customHeight="1">
      <c r="A16" s="246">
        <v>50204</v>
      </c>
      <c r="B16" s="247" t="s">
        <v>1103</v>
      </c>
      <c r="C16" s="245">
        <v>1</v>
      </c>
    </row>
    <row r="17" spans="1:3" s="233" customFormat="1" ht="19.5" customHeight="1">
      <c r="A17" s="246">
        <v>50205</v>
      </c>
      <c r="B17" s="247" t="s">
        <v>1104</v>
      </c>
      <c r="C17" s="245">
        <v>610</v>
      </c>
    </row>
    <row r="18" spans="1:3" s="233" customFormat="1" ht="19.5" customHeight="1">
      <c r="A18" s="246">
        <v>50206</v>
      </c>
      <c r="B18" s="247" t="s">
        <v>1105</v>
      </c>
      <c r="C18" s="245">
        <v>124</v>
      </c>
    </row>
    <row r="19" spans="1:3" s="233" customFormat="1" ht="19.5" customHeight="1">
      <c r="A19" s="246">
        <v>50208</v>
      </c>
      <c r="B19" s="247" t="s">
        <v>1106</v>
      </c>
      <c r="C19" s="245">
        <v>486</v>
      </c>
    </row>
    <row r="20" spans="1:3" s="233" customFormat="1" ht="19.5" customHeight="1">
      <c r="A20" s="246">
        <v>50209</v>
      </c>
      <c r="B20" s="247" t="s">
        <v>1107</v>
      </c>
      <c r="C20" s="245">
        <v>134</v>
      </c>
    </row>
    <row r="21" spans="1:3" s="233" customFormat="1" ht="19.5" customHeight="1">
      <c r="A21" s="246">
        <v>50299</v>
      </c>
      <c r="B21" s="247" t="s">
        <v>1108</v>
      </c>
      <c r="C21" s="245">
        <v>1384</v>
      </c>
    </row>
    <row r="22" spans="1:3" s="233" customFormat="1" ht="19.5" customHeight="1">
      <c r="A22" s="243">
        <v>503</v>
      </c>
      <c r="B22" s="244" t="s">
        <v>1109</v>
      </c>
      <c r="C22" s="245">
        <v>40</v>
      </c>
    </row>
    <row r="23" spans="1:3" s="233" customFormat="1" ht="19.5" customHeight="1">
      <c r="A23" s="246">
        <v>50306</v>
      </c>
      <c r="B23" s="247" t="s">
        <v>1110</v>
      </c>
      <c r="C23" s="245">
        <v>40</v>
      </c>
    </row>
    <row r="24" spans="1:3" s="233" customFormat="1" ht="19.5" customHeight="1">
      <c r="A24" s="243">
        <v>505</v>
      </c>
      <c r="B24" s="244" t="s">
        <v>1111</v>
      </c>
      <c r="C24" s="245">
        <v>138705</v>
      </c>
    </row>
    <row r="25" spans="1:3" s="233" customFormat="1" ht="19.5" customHeight="1">
      <c r="A25" s="246">
        <v>50501</v>
      </c>
      <c r="B25" s="247" t="s">
        <v>1112</v>
      </c>
      <c r="C25" s="245">
        <v>134171</v>
      </c>
    </row>
    <row r="26" spans="1:3" s="233" customFormat="1" ht="19.5" customHeight="1">
      <c r="A26" s="246">
        <v>50502</v>
      </c>
      <c r="B26" s="247" t="s">
        <v>1113</v>
      </c>
      <c r="C26" s="245">
        <v>4534</v>
      </c>
    </row>
    <row r="27" spans="1:3" s="233" customFormat="1" ht="19.5" customHeight="1">
      <c r="A27" s="243">
        <v>506</v>
      </c>
      <c r="B27" s="244" t="s">
        <v>1114</v>
      </c>
      <c r="C27" s="245">
        <v>28</v>
      </c>
    </row>
    <row r="28" spans="1:3" s="233" customFormat="1" ht="19.5" customHeight="1">
      <c r="A28" s="246">
        <v>50601</v>
      </c>
      <c r="B28" s="247" t="s">
        <v>1115</v>
      </c>
      <c r="C28" s="245">
        <v>28</v>
      </c>
    </row>
    <row r="29" spans="1:3" s="233" customFormat="1" ht="19.5" customHeight="1">
      <c r="A29" s="243">
        <v>509</v>
      </c>
      <c r="B29" s="244" t="s">
        <v>1116</v>
      </c>
      <c r="C29" s="245">
        <v>14580</v>
      </c>
    </row>
    <row r="30" spans="1:3" s="233" customFormat="1" ht="19.5" customHeight="1">
      <c r="A30" s="246">
        <v>50901</v>
      </c>
      <c r="B30" s="247" t="s">
        <v>1117</v>
      </c>
      <c r="C30" s="245">
        <v>14555</v>
      </c>
    </row>
    <row r="31" spans="1:3" s="233" customFormat="1" ht="19.5" customHeight="1">
      <c r="A31" s="246">
        <v>50905</v>
      </c>
      <c r="B31" s="247" t="s">
        <v>1118</v>
      </c>
      <c r="C31" s="245">
        <v>25</v>
      </c>
    </row>
  </sheetData>
  <sheetProtection/>
  <mergeCells count="3">
    <mergeCell ref="A1:C1"/>
    <mergeCell ref="A2:C2"/>
    <mergeCell ref="A3:C3"/>
  </mergeCells>
  <printOptions horizontalCentered="1"/>
  <pageMargins left="0.16" right="0.16" top="0.31" bottom="0.16" header="0.31" footer="0.31"/>
  <pageSetup blackAndWhite="1" errors="blank" horizontalDpi="600" verticalDpi="600" orientation="portrait" paperSize="9"/>
  <headerFooter scaleWithDoc="0" alignWithMargins="0">
    <oddFooter xml:space="preserve">&amp;C &amp;P </oddFooter>
  </headerFooter>
</worksheet>
</file>

<file path=xl/worksheets/sheet17.xml><?xml version="1.0" encoding="utf-8"?>
<worksheet xmlns="http://schemas.openxmlformats.org/spreadsheetml/2006/main" xmlns:r="http://schemas.openxmlformats.org/officeDocument/2006/relationships">
  <sheetPr>
    <tabColor rgb="FFFF0000"/>
  </sheetPr>
  <dimension ref="A1:D83"/>
  <sheetViews>
    <sheetView showZeros="0" zoomScaleSheetLayoutView="100" workbookViewId="0" topLeftCell="A1">
      <selection activeCell="B38" sqref="B38"/>
    </sheetView>
  </sheetViews>
  <sheetFormatPr defaultColWidth="9.00390625" defaultRowHeight="14.25" customHeight="1"/>
  <cols>
    <col min="1" max="1" width="39.75390625" style="202" customWidth="1"/>
    <col min="2" max="2" width="14.875" style="203" customWidth="1"/>
    <col min="3" max="3" width="29.125" style="204" customWidth="1"/>
    <col min="4" max="4" width="15.625" style="205" customWidth="1"/>
    <col min="5" max="16384" width="9.00390625" style="204" customWidth="1"/>
  </cols>
  <sheetData>
    <row r="1" spans="1:4" ht="20.25" customHeight="1">
      <c r="A1" s="51" t="s">
        <v>1119</v>
      </c>
      <c r="B1" s="87"/>
      <c r="C1" s="51"/>
      <c r="D1" s="87"/>
    </row>
    <row r="2" spans="1:4" ht="24">
      <c r="A2" s="88" t="s">
        <v>1120</v>
      </c>
      <c r="B2" s="88"/>
      <c r="C2" s="88"/>
      <c r="D2" s="88"/>
    </row>
    <row r="3" spans="1:4" ht="20.25" customHeight="1">
      <c r="A3" s="122"/>
      <c r="B3" s="122"/>
      <c r="D3" s="206" t="s">
        <v>2</v>
      </c>
    </row>
    <row r="4" spans="1:4" ht="24" customHeight="1">
      <c r="A4" s="207" t="s">
        <v>567</v>
      </c>
      <c r="B4" s="207" t="s">
        <v>1093</v>
      </c>
      <c r="C4" s="207" t="s">
        <v>450</v>
      </c>
      <c r="D4" s="208" t="s">
        <v>1093</v>
      </c>
    </row>
    <row r="5" spans="1:4" ht="19.5" customHeight="1">
      <c r="A5" s="209" t="s">
        <v>74</v>
      </c>
      <c r="B5" s="210">
        <f>B6+B38+B39++B42+B43</f>
        <v>394531</v>
      </c>
      <c r="C5" s="211" t="s">
        <v>75</v>
      </c>
      <c r="D5" s="210">
        <f>D6+D9</f>
        <v>20239</v>
      </c>
    </row>
    <row r="6" spans="1:4" ht="19.5" customHeight="1">
      <c r="A6" s="159" t="s">
        <v>76</v>
      </c>
      <c r="B6" s="212">
        <f>B7+B29</f>
        <v>271194</v>
      </c>
      <c r="C6" s="213" t="s">
        <v>1121</v>
      </c>
      <c r="D6" s="214">
        <f>D7+D8</f>
        <v>19564</v>
      </c>
    </row>
    <row r="7" spans="1:4" ht="19.5" customHeight="1">
      <c r="A7" s="159" t="s">
        <v>1122</v>
      </c>
      <c r="B7" s="215">
        <f>SUM(B8:B28)</f>
        <v>259649</v>
      </c>
      <c r="C7" s="213" t="s">
        <v>1123</v>
      </c>
      <c r="D7" s="215">
        <v>2472</v>
      </c>
    </row>
    <row r="8" spans="1:4" ht="19.5" customHeight="1">
      <c r="A8" s="216" t="s">
        <v>1124</v>
      </c>
      <c r="B8" s="215">
        <v>636</v>
      </c>
      <c r="C8" s="213" t="s">
        <v>1125</v>
      </c>
      <c r="D8" s="215">
        <v>17092</v>
      </c>
    </row>
    <row r="9" spans="1:4" ht="19.5" customHeight="1">
      <c r="A9" s="216" t="s">
        <v>1126</v>
      </c>
      <c r="B9" s="215">
        <v>5179</v>
      </c>
      <c r="C9" s="217" t="s">
        <v>1127</v>
      </c>
      <c r="D9" s="218">
        <v>675</v>
      </c>
    </row>
    <row r="10" spans="1:4" ht="19.5" customHeight="1">
      <c r="A10" s="216" t="s">
        <v>1128</v>
      </c>
      <c r="B10" s="215">
        <v>1053</v>
      </c>
      <c r="C10" s="217"/>
      <c r="D10" s="219"/>
    </row>
    <row r="11" spans="1:4" ht="19.5" customHeight="1">
      <c r="A11" s="216" t="s">
        <v>1129</v>
      </c>
      <c r="B11" s="215">
        <v>398</v>
      </c>
      <c r="C11" s="220"/>
      <c r="D11" s="219"/>
    </row>
    <row r="12" spans="1:4" ht="19.5" customHeight="1">
      <c r="A12" s="216" t="s">
        <v>1130</v>
      </c>
      <c r="B12" s="215">
        <v>46936</v>
      </c>
      <c r="C12" s="220"/>
      <c r="D12" s="219"/>
    </row>
    <row r="13" spans="1:4" ht="19.5" customHeight="1">
      <c r="A13" s="216" t="s">
        <v>1131</v>
      </c>
      <c r="B13" s="215">
        <v>36990</v>
      </c>
      <c r="C13" s="220"/>
      <c r="D13" s="219"/>
    </row>
    <row r="14" spans="1:4" ht="19.5" customHeight="1">
      <c r="A14" s="216" t="s">
        <v>1132</v>
      </c>
      <c r="B14" s="215">
        <v>13271</v>
      </c>
      <c r="C14" s="220"/>
      <c r="D14" s="219"/>
    </row>
    <row r="15" spans="1:4" ht="19.5" customHeight="1">
      <c r="A15" s="216" t="s">
        <v>1133</v>
      </c>
      <c r="B15" s="215">
        <v>19358</v>
      </c>
      <c r="C15" s="220"/>
      <c r="D15" s="219"/>
    </row>
    <row r="16" spans="1:4" ht="19.5" customHeight="1">
      <c r="A16" s="216" t="s">
        <v>1134</v>
      </c>
      <c r="B16" s="215">
        <v>15750</v>
      </c>
      <c r="C16" s="220"/>
      <c r="D16" s="219"/>
    </row>
    <row r="17" spans="1:4" ht="27" customHeight="1">
      <c r="A17" s="216" t="s">
        <v>1135</v>
      </c>
      <c r="B17" s="215">
        <v>22752</v>
      </c>
      <c r="C17" s="220"/>
      <c r="D17" s="219"/>
    </row>
    <row r="18" spans="1:4" ht="19.5" customHeight="1">
      <c r="A18" s="216" t="s">
        <v>1136</v>
      </c>
      <c r="B18" s="215">
        <v>2887</v>
      </c>
      <c r="C18" s="220"/>
      <c r="D18" s="219"/>
    </row>
    <row r="19" spans="1:4" ht="19.5" customHeight="1">
      <c r="A19" s="216" t="s">
        <v>1137</v>
      </c>
      <c r="B19" s="215">
        <v>21897</v>
      </c>
      <c r="C19" s="220"/>
      <c r="D19" s="219"/>
    </row>
    <row r="20" spans="1:4" ht="19.5" customHeight="1">
      <c r="A20" s="216" t="s">
        <v>1138</v>
      </c>
      <c r="B20" s="215">
        <v>81</v>
      </c>
      <c r="C20" s="220"/>
      <c r="D20" s="219"/>
    </row>
    <row r="21" spans="1:4" ht="30" customHeight="1">
      <c r="A21" s="216" t="s">
        <v>1139</v>
      </c>
      <c r="B21" s="215">
        <v>1017</v>
      </c>
      <c r="C21" s="220"/>
      <c r="D21" s="219"/>
    </row>
    <row r="22" spans="1:4" ht="30" customHeight="1">
      <c r="A22" s="216" t="s">
        <v>1140</v>
      </c>
      <c r="B22" s="215">
        <v>25630</v>
      </c>
      <c r="C22" s="220"/>
      <c r="D22" s="219"/>
    </row>
    <row r="23" spans="1:4" ht="19.5" customHeight="1">
      <c r="A23" s="216" t="s">
        <v>1141</v>
      </c>
      <c r="B23" s="215">
        <v>9369</v>
      </c>
      <c r="C23" s="221"/>
      <c r="D23" s="219"/>
    </row>
    <row r="24" spans="1:4" ht="19.5" customHeight="1">
      <c r="A24" s="216" t="s">
        <v>1142</v>
      </c>
      <c r="B24" s="215">
        <v>1205</v>
      </c>
      <c r="C24" s="221"/>
      <c r="D24" s="219"/>
    </row>
    <row r="25" spans="1:4" ht="19.5" customHeight="1">
      <c r="A25" s="216" t="s">
        <v>1143</v>
      </c>
      <c r="B25" s="215">
        <v>20457</v>
      </c>
      <c r="C25" s="221"/>
      <c r="D25" s="219"/>
    </row>
    <row r="26" spans="1:4" ht="19.5" customHeight="1">
      <c r="A26" s="216" t="s">
        <v>1144</v>
      </c>
      <c r="B26" s="215">
        <v>4366</v>
      </c>
      <c r="C26" s="221"/>
      <c r="D26" s="219"/>
    </row>
    <row r="27" spans="1:4" ht="19.5" customHeight="1">
      <c r="A27" s="216" t="s">
        <v>1145</v>
      </c>
      <c r="B27" s="215">
        <v>9788</v>
      </c>
      <c r="C27" s="221"/>
      <c r="D27" s="222"/>
    </row>
    <row r="28" spans="1:4" ht="19.5" customHeight="1">
      <c r="A28" s="216" t="s">
        <v>1146</v>
      </c>
      <c r="B28" s="215">
        <v>629</v>
      </c>
      <c r="C28" s="221"/>
      <c r="D28" s="222"/>
    </row>
    <row r="29" spans="1:4" ht="19.5" customHeight="1">
      <c r="A29" s="216" t="s">
        <v>1147</v>
      </c>
      <c r="B29" s="215">
        <f>SUM(B30:B37)</f>
        <v>11545</v>
      </c>
      <c r="C29" s="221"/>
      <c r="D29" s="222"/>
    </row>
    <row r="30" spans="1:4" ht="19.5" customHeight="1">
      <c r="A30" s="216" t="s">
        <v>1148</v>
      </c>
      <c r="B30" s="215">
        <v>20</v>
      </c>
      <c r="C30" s="221"/>
      <c r="D30" s="222"/>
    </row>
    <row r="31" spans="1:4" ht="19.5" customHeight="1">
      <c r="A31" s="216" t="s">
        <v>1149</v>
      </c>
      <c r="B31" s="215">
        <v>248</v>
      </c>
      <c r="C31" s="223"/>
      <c r="D31" s="219"/>
    </row>
    <row r="32" spans="1:4" ht="19.5" customHeight="1">
      <c r="A32" s="216" t="s">
        <v>1150</v>
      </c>
      <c r="B32" s="215">
        <v>2565</v>
      </c>
      <c r="C32" s="223"/>
      <c r="D32" s="219"/>
    </row>
    <row r="33" spans="1:4" ht="19.5" customHeight="1">
      <c r="A33" s="216" t="s">
        <v>1151</v>
      </c>
      <c r="B33" s="215">
        <v>5088</v>
      </c>
      <c r="C33" s="223"/>
      <c r="D33" s="219"/>
    </row>
    <row r="34" spans="1:4" ht="19.5" customHeight="1">
      <c r="A34" s="216" t="s">
        <v>1152</v>
      </c>
      <c r="B34" s="215">
        <v>192</v>
      </c>
      <c r="C34" s="223"/>
      <c r="D34" s="219"/>
    </row>
    <row r="35" spans="1:4" ht="19.5" customHeight="1">
      <c r="A35" s="216" t="s">
        <v>1153</v>
      </c>
      <c r="B35" s="215">
        <v>200</v>
      </c>
      <c r="C35" s="224"/>
      <c r="D35" s="219"/>
    </row>
    <row r="36" spans="1:4" ht="19.5" customHeight="1">
      <c r="A36" s="216" t="s">
        <v>1154</v>
      </c>
      <c r="B36" s="215">
        <v>795</v>
      </c>
      <c r="C36" s="224"/>
      <c r="D36" s="219"/>
    </row>
    <row r="37" spans="1:4" ht="19.5" customHeight="1">
      <c r="A37" s="216" t="s">
        <v>1155</v>
      </c>
      <c r="B37" s="215">
        <v>2437</v>
      </c>
      <c r="C37" s="224"/>
      <c r="D37" s="219"/>
    </row>
    <row r="38" spans="1:4" ht="19.5" customHeight="1">
      <c r="A38" s="216" t="s">
        <v>1156</v>
      </c>
      <c r="B38" s="214">
        <v>60037</v>
      </c>
      <c r="C38" s="225"/>
      <c r="D38" s="219"/>
    </row>
    <row r="39" spans="1:4" ht="19.5" customHeight="1">
      <c r="A39" s="216" t="s">
        <v>80</v>
      </c>
      <c r="B39" s="226">
        <f>B40+B41</f>
        <v>45000</v>
      </c>
      <c r="C39" s="225"/>
      <c r="D39" s="227"/>
    </row>
    <row r="40" spans="1:4" ht="19.5" customHeight="1">
      <c r="A40" s="228" t="s">
        <v>1157</v>
      </c>
      <c r="B40" s="229">
        <v>37000</v>
      </c>
      <c r="C40" s="230"/>
      <c r="D40" s="219"/>
    </row>
    <row r="41" spans="1:4" ht="19.5" customHeight="1">
      <c r="A41" s="228" t="s">
        <v>1158</v>
      </c>
      <c r="B41" s="229">
        <v>8000</v>
      </c>
      <c r="C41" s="230"/>
      <c r="D41" s="219"/>
    </row>
    <row r="42" spans="1:4" ht="19.5" customHeight="1">
      <c r="A42" s="216" t="s">
        <v>1159</v>
      </c>
      <c r="B42" s="231">
        <v>18225</v>
      </c>
      <c r="C42" s="232"/>
      <c r="D42" s="219"/>
    </row>
    <row r="43" spans="1:4" ht="19.5" customHeight="1">
      <c r="A43" s="216" t="s">
        <v>1160</v>
      </c>
      <c r="B43" s="231">
        <v>75</v>
      </c>
      <c r="C43" s="232"/>
      <c r="D43" s="219"/>
    </row>
    <row r="44" ht="19.5" customHeight="1"/>
    <row r="45" ht="19.5" customHeight="1"/>
    <row r="46" spans="1:2" ht="19.5" customHeight="1">
      <c r="A46" s="204"/>
      <c r="B46" s="205"/>
    </row>
    <row r="47" spans="1:2" ht="19.5" customHeight="1">
      <c r="A47" s="204"/>
      <c r="B47" s="205"/>
    </row>
    <row r="48" spans="1:2" ht="19.5" customHeight="1">
      <c r="A48" s="204"/>
      <c r="B48" s="205"/>
    </row>
    <row r="49" spans="1:2" ht="19.5" customHeight="1">
      <c r="A49" s="204"/>
      <c r="B49" s="205"/>
    </row>
    <row r="50" spans="1:2" ht="19.5" customHeight="1">
      <c r="A50" s="204"/>
      <c r="B50" s="205"/>
    </row>
    <row r="51" spans="1:2" ht="19.5" customHeight="1">
      <c r="A51" s="204"/>
      <c r="B51" s="205"/>
    </row>
    <row r="52" spans="1:2" ht="19.5" customHeight="1">
      <c r="A52" s="204"/>
      <c r="B52" s="205"/>
    </row>
    <row r="53" spans="1:2" ht="19.5" customHeight="1">
      <c r="A53" s="204"/>
      <c r="B53" s="205"/>
    </row>
    <row r="54" spans="1:2" ht="19.5" customHeight="1">
      <c r="A54" s="204"/>
      <c r="B54" s="205"/>
    </row>
    <row r="55" spans="1:2" ht="19.5" customHeight="1">
      <c r="A55" s="204"/>
      <c r="B55" s="205"/>
    </row>
    <row r="56" spans="1:2" ht="19.5" customHeight="1">
      <c r="A56" s="204"/>
      <c r="B56" s="205"/>
    </row>
    <row r="57" spans="1:2" ht="19.5" customHeight="1">
      <c r="A57" s="204"/>
      <c r="B57" s="205"/>
    </row>
    <row r="58" spans="1:2" ht="19.5" customHeight="1">
      <c r="A58" s="204"/>
      <c r="B58" s="205"/>
    </row>
    <row r="59" spans="1:2" ht="19.5" customHeight="1">
      <c r="A59" s="204"/>
      <c r="B59" s="205"/>
    </row>
    <row r="60" spans="1:2" ht="19.5" customHeight="1">
      <c r="A60" s="204"/>
      <c r="B60" s="205"/>
    </row>
    <row r="61" spans="1:2" ht="19.5" customHeight="1">
      <c r="A61" s="204"/>
      <c r="B61" s="205"/>
    </row>
    <row r="62" spans="1:2" ht="19.5" customHeight="1">
      <c r="A62" s="204"/>
      <c r="B62" s="205"/>
    </row>
    <row r="63" spans="1:2" ht="19.5" customHeight="1">
      <c r="A63" s="204"/>
      <c r="B63" s="205"/>
    </row>
    <row r="64" spans="1:2" ht="19.5" customHeight="1">
      <c r="A64" s="204"/>
      <c r="B64" s="205"/>
    </row>
    <row r="65" spans="1:2" ht="19.5" customHeight="1">
      <c r="A65" s="204"/>
      <c r="B65" s="205"/>
    </row>
    <row r="66" spans="1:2" ht="19.5" customHeight="1">
      <c r="A66" s="204"/>
      <c r="B66" s="205"/>
    </row>
    <row r="67" spans="1:2" ht="19.5" customHeight="1">
      <c r="A67" s="204"/>
      <c r="B67" s="205"/>
    </row>
    <row r="68" spans="1:2" ht="19.5" customHeight="1">
      <c r="A68" s="204"/>
      <c r="B68" s="205"/>
    </row>
    <row r="69" spans="1:2" ht="19.5" customHeight="1">
      <c r="A69" s="204"/>
      <c r="B69" s="205"/>
    </row>
    <row r="70" spans="1:2" ht="19.5" customHeight="1">
      <c r="A70" s="204"/>
      <c r="B70" s="205"/>
    </row>
    <row r="71" spans="1:2" ht="19.5" customHeight="1">
      <c r="A71" s="204"/>
      <c r="B71" s="205"/>
    </row>
    <row r="72" spans="1:2" ht="19.5" customHeight="1">
      <c r="A72" s="204"/>
      <c r="B72" s="205"/>
    </row>
    <row r="73" spans="1:2" ht="19.5" customHeight="1">
      <c r="A73" s="204"/>
      <c r="B73" s="205"/>
    </row>
    <row r="74" spans="1:2" ht="19.5" customHeight="1">
      <c r="A74" s="204"/>
      <c r="B74" s="205"/>
    </row>
    <row r="75" spans="1:2" ht="19.5" customHeight="1">
      <c r="A75" s="204"/>
      <c r="B75" s="205"/>
    </row>
    <row r="76" spans="1:2" ht="19.5" customHeight="1">
      <c r="A76" s="204"/>
      <c r="B76" s="205"/>
    </row>
    <row r="77" spans="1:2" ht="19.5" customHeight="1">
      <c r="A77" s="204"/>
      <c r="B77" s="205"/>
    </row>
    <row r="78" spans="1:2" ht="19.5" customHeight="1">
      <c r="A78" s="204"/>
      <c r="B78" s="205"/>
    </row>
    <row r="79" spans="1:2" ht="19.5" customHeight="1">
      <c r="A79" s="204"/>
      <c r="B79" s="205"/>
    </row>
    <row r="80" spans="1:2" ht="19.5" customHeight="1">
      <c r="A80" s="204"/>
      <c r="B80" s="205"/>
    </row>
    <row r="81" spans="1:2" ht="19.5" customHeight="1">
      <c r="A81" s="204"/>
      <c r="B81" s="205"/>
    </row>
    <row r="82" spans="1:2" ht="19.5" customHeight="1">
      <c r="A82" s="204"/>
      <c r="B82" s="205"/>
    </row>
    <row r="83" spans="1:2" ht="19.5" customHeight="1">
      <c r="A83" s="204"/>
      <c r="B83" s="205"/>
    </row>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sheetProtection/>
  <mergeCells count="3">
    <mergeCell ref="A1:D1"/>
    <mergeCell ref="A2:D2"/>
    <mergeCell ref="A3:B3"/>
  </mergeCells>
  <printOptions horizontalCentered="1"/>
  <pageMargins left="0.24" right="0.24" top="0.31" bottom="0.28" header="0.31" footer="0.2"/>
  <pageSetup blackAndWhite="1" errors="blank" horizontalDpi="600" verticalDpi="600" orientation="portrait" paperSize="9" scale="83"/>
  <headerFooter scaleWithDoc="0" alignWithMargins="0">
    <oddFooter xml:space="preserve">&amp;C &amp;P </oddFooter>
  </headerFooter>
</worksheet>
</file>

<file path=xl/worksheets/sheet18.xml><?xml version="1.0" encoding="utf-8"?>
<worksheet xmlns="http://schemas.openxmlformats.org/spreadsheetml/2006/main" xmlns:r="http://schemas.openxmlformats.org/officeDocument/2006/relationships">
  <sheetPr>
    <tabColor rgb="FFFF0000"/>
  </sheetPr>
  <dimension ref="A1:B31"/>
  <sheetViews>
    <sheetView zoomScale="130" zoomScaleNormal="130" zoomScaleSheetLayoutView="100" workbookViewId="0" topLeftCell="A1">
      <selection activeCell="D4" sqref="D4"/>
    </sheetView>
  </sheetViews>
  <sheetFormatPr defaultColWidth="9.00390625" defaultRowHeight="13.5" customHeight="1"/>
  <cols>
    <col min="1" max="1" width="42.25390625" style="198" customWidth="1"/>
    <col min="2" max="2" width="28.625" style="198" customWidth="1"/>
    <col min="3" max="16384" width="9.00390625" style="198" customWidth="1"/>
  </cols>
  <sheetData>
    <row r="1" spans="1:2" s="198" customFormat="1" ht="18.75">
      <c r="A1" s="51" t="s">
        <v>1161</v>
      </c>
      <c r="B1" s="51"/>
    </row>
    <row r="2" spans="1:2" s="198" customFormat="1" ht="39.75" customHeight="1">
      <c r="A2" s="178" t="s">
        <v>1162</v>
      </c>
      <c r="B2" s="178"/>
    </row>
    <row r="3" spans="1:2" s="198" customFormat="1" ht="18" customHeight="1">
      <c r="A3" s="179" t="s">
        <v>500</v>
      </c>
      <c r="B3" s="179"/>
    </row>
    <row r="4" spans="1:2" s="198" customFormat="1" ht="18" customHeight="1">
      <c r="A4" s="181"/>
      <c r="B4" s="182" t="s">
        <v>587</v>
      </c>
    </row>
    <row r="5" spans="1:2" s="198" customFormat="1" ht="15.75" customHeight="1">
      <c r="A5" s="183" t="s">
        <v>532</v>
      </c>
      <c r="B5" s="184" t="s">
        <v>1093</v>
      </c>
    </row>
    <row r="6" spans="1:2" s="198" customFormat="1" ht="9.75" customHeight="1">
      <c r="A6" s="183"/>
      <c r="B6" s="184"/>
    </row>
    <row r="7" spans="1:2" s="198" customFormat="1" ht="24" customHeight="1">
      <c r="A7" s="199" t="s">
        <v>533</v>
      </c>
      <c r="B7" s="184">
        <f>SUM(B8:B31)</f>
        <v>37509</v>
      </c>
    </row>
    <row r="8" spans="1:2" s="198" customFormat="1" ht="21.75" customHeight="1">
      <c r="A8" s="200" t="s">
        <v>1163</v>
      </c>
      <c r="B8" s="201">
        <v>2418</v>
      </c>
    </row>
    <row r="9" spans="1:2" s="198" customFormat="1" ht="21.75" customHeight="1">
      <c r="A9" s="200" t="s">
        <v>1164</v>
      </c>
      <c r="B9" s="201">
        <v>1996</v>
      </c>
    </row>
    <row r="10" spans="1:2" ht="21.75" customHeight="1">
      <c r="A10" s="200" t="s">
        <v>1165</v>
      </c>
      <c r="B10" s="201">
        <v>2308</v>
      </c>
    </row>
    <row r="11" spans="1:2" ht="21.75" customHeight="1">
      <c r="A11" s="200" t="s">
        <v>1166</v>
      </c>
      <c r="B11" s="201">
        <v>1545</v>
      </c>
    </row>
    <row r="12" spans="1:2" s="198" customFormat="1" ht="21.75" customHeight="1">
      <c r="A12" s="200" t="s">
        <v>1167</v>
      </c>
      <c r="B12" s="201">
        <v>2910</v>
      </c>
    </row>
    <row r="13" spans="1:2" ht="21.75" customHeight="1">
      <c r="A13" s="200" t="s">
        <v>1168</v>
      </c>
      <c r="B13" s="201">
        <v>1523</v>
      </c>
    </row>
    <row r="14" spans="1:2" ht="21.75" customHeight="1">
      <c r="A14" s="200" t="s">
        <v>1169</v>
      </c>
      <c r="B14" s="201">
        <v>1854</v>
      </c>
    </row>
    <row r="15" spans="1:2" ht="21.75" customHeight="1">
      <c r="A15" s="200" t="s">
        <v>1170</v>
      </c>
      <c r="B15" s="201">
        <v>1845</v>
      </c>
    </row>
    <row r="16" spans="1:2" ht="21.75" customHeight="1">
      <c r="A16" s="200" t="s">
        <v>1171</v>
      </c>
      <c r="B16" s="201">
        <v>2750</v>
      </c>
    </row>
    <row r="17" spans="1:2" ht="21.75" customHeight="1">
      <c r="A17" s="200" t="s">
        <v>1172</v>
      </c>
      <c r="B17" s="201">
        <v>1482</v>
      </c>
    </row>
    <row r="18" spans="1:2" ht="21.75" customHeight="1">
      <c r="A18" s="200" t="s">
        <v>1173</v>
      </c>
      <c r="B18" s="201">
        <v>2418</v>
      </c>
    </row>
    <row r="19" spans="1:2" ht="21.75" customHeight="1">
      <c r="A19" s="200" t="s">
        <v>1174</v>
      </c>
      <c r="B19" s="201">
        <v>1033</v>
      </c>
    </row>
    <row r="20" spans="1:2" ht="21.75" customHeight="1">
      <c r="A20" s="200" t="s">
        <v>1175</v>
      </c>
      <c r="B20" s="201">
        <v>1247</v>
      </c>
    </row>
    <row r="21" spans="1:2" ht="21.75" customHeight="1">
      <c r="A21" s="200" t="s">
        <v>1176</v>
      </c>
      <c r="B21" s="201">
        <v>1266</v>
      </c>
    </row>
    <row r="22" spans="1:2" ht="21.75" customHeight="1">
      <c r="A22" s="200" t="s">
        <v>1177</v>
      </c>
      <c r="B22" s="201">
        <v>1453</v>
      </c>
    </row>
    <row r="23" spans="1:2" ht="21.75" customHeight="1">
      <c r="A23" s="200" t="s">
        <v>1178</v>
      </c>
      <c r="B23" s="201">
        <v>807</v>
      </c>
    </row>
    <row r="24" spans="1:2" ht="21.75" customHeight="1">
      <c r="A24" s="200" t="s">
        <v>1179</v>
      </c>
      <c r="B24" s="201">
        <v>1099</v>
      </c>
    </row>
    <row r="25" spans="1:2" ht="21.75" customHeight="1">
      <c r="A25" s="200" t="s">
        <v>1180</v>
      </c>
      <c r="B25" s="201">
        <v>956</v>
      </c>
    </row>
    <row r="26" spans="1:2" ht="21.75" customHeight="1">
      <c r="A26" s="200" t="s">
        <v>1181</v>
      </c>
      <c r="B26" s="201">
        <v>1009</v>
      </c>
    </row>
    <row r="27" spans="1:2" ht="21.75" customHeight="1">
      <c r="A27" s="200" t="s">
        <v>1182</v>
      </c>
      <c r="B27" s="201">
        <v>1692</v>
      </c>
    </row>
    <row r="28" spans="1:2" ht="21.75" customHeight="1">
      <c r="A28" s="200" t="s">
        <v>1183</v>
      </c>
      <c r="B28" s="201">
        <v>902</v>
      </c>
    </row>
    <row r="29" spans="1:2" ht="21.75" customHeight="1">
      <c r="A29" s="200" t="s">
        <v>1184</v>
      </c>
      <c r="B29" s="201">
        <v>827</v>
      </c>
    </row>
    <row r="30" spans="1:2" ht="21.75" customHeight="1">
      <c r="A30" s="200" t="s">
        <v>1185</v>
      </c>
      <c r="B30" s="201">
        <v>1230</v>
      </c>
    </row>
    <row r="31" spans="1:2" ht="16.5" customHeight="1">
      <c r="A31" s="200" t="s">
        <v>1186</v>
      </c>
      <c r="B31" s="201">
        <v>939</v>
      </c>
    </row>
  </sheetData>
  <sheetProtection/>
  <mergeCells count="4">
    <mergeCell ref="A2:B2"/>
    <mergeCell ref="A3:B3"/>
    <mergeCell ref="A5:A6"/>
    <mergeCell ref="B5:B6"/>
  </mergeCells>
  <printOptions horizontalCentered="1"/>
  <pageMargins left="0.16" right="0.16" top="0.47" bottom="0" header="0.12" footer="0.04"/>
  <pageSetup blackAndWhite="1" errors="blank" horizontalDpi="600" verticalDpi="600" orientation="portrait" paperSize="9"/>
  <headerFooter scaleWithDoc="0" alignWithMargins="0">
    <oddFooter xml:space="preserve">&amp;C &amp;P </oddFooter>
  </headerFooter>
</worksheet>
</file>

<file path=xl/worksheets/sheet19.xml><?xml version="1.0" encoding="utf-8"?>
<worksheet xmlns="http://schemas.openxmlformats.org/spreadsheetml/2006/main" xmlns:r="http://schemas.openxmlformats.org/officeDocument/2006/relationships">
  <sheetPr>
    <tabColor rgb="FFFF0000"/>
  </sheetPr>
  <dimension ref="A1:C18"/>
  <sheetViews>
    <sheetView showZeros="0" zoomScale="115" zoomScaleNormal="115" zoomScaleSheetLayoutView="100" workbookViewId="0" topLeftCell="A1">
      <selection activeCell="B22" sqref="B22"/>
    </sheetView>
  </sheetViews>
  <sheetFormatPr defaultColWidth="10.00390625" defaultRowHeight="13.5" customHeight="1"/>
  <cols>
    <col min="1" max="1" width="44.50390625" style="176" customWidth="1"/>
    <col min="2" max="2" width="25.75390625" style="177" customWidth="1"/>
    <col min="3" max="16384" width="10.00390625" style="176" customWidth="1"/>
  </cols>
  <sheetData>
    <row r="1" spans="1:2" s="176" customFormat="1" ht="21" customHeight="1">
      <c r="A1" s="51" t="s">
        <v>1187</v>
      </c>
      <c r="B1" s="87"/>
    </row>
    <row r="2" spans="1:2" s="176" customFormat="1" ht="21">
      <c r="A2" s="178" t="s">
        <v>1162</v>
      </c>
      <c r="B2" s="178"/>
    </row>
    <row r="3" spans="1:3" s="176" customFormat="1" ht="18.75" customHeight="1">
      <c r="A3" s="179" t="s">
        <v>531</v>
      </c>
      <c r="B3" s="179"/>
      <c r="C3" s="180"/>
    </row>
    <row r="4" spans="1:2" s="176" customFormat="1" ht="16.5" customHeight="1">
      <c r="A4" s="181"/>
      <c r="B4" s="182" t="s">
        <v>2</v>
      </c>
    </row>
    <row r="5" spans="1:2" s="176" customFormat="1" ht="24" customHeight="1">
      <c r="A5" s="183" t="s">
        <v>1188</v>
      </c>
      <c r="B5" s="184" t="s">
        <v>1083</v>
      </c>
    </row>
    <row r="6" spans="1:2" s="176" customFormat="1" ht="21" customHeight="1">
      <c r="A6" s="185" t="s">
        <v>533</v>
      </c>
      <c r="B6" s="186">
        <f>B7+B11</f>
        <v>37509</v>
      </c>
    </row>
    <row r="7" spans="1:2" s="176" customFormat="1" ht="21" customHeight="1">
      <c r="A7" s="187" t="s">
        <v>534</v>
      </c>
      <c r="B7" s="188">
        <f>SUM(B8:B10)</f>
        <v>3980</v>
      </c>
    </row>
    <row r="8" spans="1:2" s="176" customFormat="1" ht="21" customHeight="1">
      <c r="A8" s="189" t="s">
        <v>535</v>
      </c>
      <c r="B8" s="190">
        <v>180</v>
      </c>
    </row>
    <row r="9" spans="1:2" s="176" customFormat="1" ht="21" customHeight="1">
      <c r="A9" s="189" t="s">
        <v>536</v>
      </c>
      <c r="B9" s="190">
        <v>3500</v>
      </c>
    </row>
    <row r="10" spans="1:2" s="176" customFormat="1" ht="21" customHeight="1">
      <c r="A10" s="189" t="s">
        <v>537</v>
      </c>
      <c r="B10" s="190">
        <v>300</v>
      </c>
    </row>
    <row r="11" spans="1:2" s="176" customFormat="1" ht="21" customHeight="1">
      <c r="A11" s="187" t="s">
        <v>538</v>
      </c>
      <c r="B11" s="191">
        <f>SUM(B12:B17)</f>
        <v>33529</v>
      </c>
    </row>
    <row r="12" spans="1:2" s="176" customFormat="1" ht="21" customHeight="1">
      <c r="A12" s="189" t="s">
        <v>539</v>
      </c>
      <c r="B12" s="192">
        <v>14458</v>
      </c>
    </row>
    <row r="13" spans="1:2" s="176" customFormat="1" ht="21" customHeight="1">
      <c r="A13" s="189" t="s">
        <v>540</v>
      </c>
      <c r="B13" s="192">
        <v>7661</v>
      </c>
    </row>
    <row r="14" spans="1:2" s="176" customFormat="1" ht="21" customHeight="1">
      <c r="A14" s="189" t="s">
        <v>541</v>
      </c>
      <c r="B14" s="192">
        <v>6500</v>
      </c>
    </row>
    <row r="15" spans="1:2" s="176" customFormat="1" ht="21" customHeight="1">
      <c r="A15" s="193" t="s">
        <v>542</v>
      </c>
      <c r="B15" s="194">
        <v>3900</v>
      </c>
    </row>
    <row r="16" spans="1:2" s="176" customFormat="1" ht="21" customHeight="1">
      <c r="A16" s="195" t="s">
        <v>543</v>
      </c>
      <c r="B16" s="194">
        <v>810</v>
      </c>
    </row>
    <row r="17" spans="1:2" s="176" customFormat="1" ht="21" customHeight="1">
      <c r="A17" s="196" t="s">
        <v>1189</v>
      </c>
      <c r="B17" s="197">
        <v>200</v>
      </c>
    </row>
    <row r="18" s="176" customFormat="1" ht="21" customHeight="1">
      <c r="B18" s="177"/>
    </row>
  </sheetData>
  <sheetProtection/>
  <mergeCells count="3">
    <mergeCell ref="A1:B1"/>
    <mergeCell ref="A2:B2"/>
    <mergeCell ref="A3:B3"/>
  </mergeCells>
  <printOptions horizontalCentered="1"/>
  <pageMargins left="0.16" right="0.16" top="0.51" bottom="0.55" header="0.31" footer="0.2"/>
  <pageSetup blackAndWhite="1" errors="blank" horizontalDpi="600" verticalDpi="600" orientation="portrait" paperSize="9"/>
  <headerFooter scaleWithDoc="0" alignWithMargins="0">
    <oddFooter xml:space="preserve">&amp;C &amp;P </oddFooter>
  </headerFooter>
</worksheet>
</file>

<file path=xl/worksheets/sheet2.xml><?xml version="1.0" encoding="utf-8"?>
<worksheet xmlns="http://schemas.openxmlformats.org/spreadsheetml/2006/main" xmlns:r="http://schemas.openxmlformats.org/officeDocument/2006/relationships">
  <sheetPr>
    <tabColor rgb="FFFF0000"/>
  </sheetPr>
  <dimension ref="A1:IV36"/>
  <sheetViews>
    <sheetView showZeros="0" view="pageBreakPreview" zoomScaleSheetLayoutView="100" workbookViewId="0" topLeftCell="A7">
      <selection activeCell="C12" sqref="C12"/>
    </sheetView>
  </sheetViews>
  <sheetFormatPr defaultColWidth="9.00390625" defaultRowHeight="20.25" customHeight="1"/>
  <cols>
    <col min="1" max="1" width="38.375" style="540" customWidth="1"/>
    <col min="2" max="2" width="22.125" style="543" customWidth="1"/>
    <col min="3" max="3" width="20.25390625" style="544" customWidth="1"/>
    <col min="4" max="4" width="17.375" style="541" customWidth="1"/>
    <col min="5" max="251" width="9.00390625" style="540" customWidth="1"/>
    <col min="252" max="16384" width="9.00390625" style="545" customWidth="1"/>
  </cols>
  <sheetData>
    <row r="1" spans="1:4" s="233" customFormat="1" ht="27.75" customHeight="1">
      <c r="A1" s="546" t="s">
        <v>30</v>
      </c>
      <c r="B1" s="87"/>
      <c r="C1" s="547"/>
      <c r="D1" s="235"/>
    </row>
    <row r="2" spans="1:4" s="540" customFormat="1" ht="24.75">
      <c r="A2" s="583" t="s">
        <v>31</v>
      </c>
      <c r="B2" s="548"/>
      <c r="C2" s="549"/>
      <c r="D2" s="541"/>
    </row>
    <row r="3" spans="2:4" s="540" customFormat="1" ht="20.25" customHeight="1">
      <c r="B3" s="543"/>
      <c r="C3" s="550"/>
      <c r="D3" s="541" t="s">
        <v>2</v>
      </c>
    </row>
    <row r="4" spans="1:4" s="540" customFormat="1" ht="42" customHeight="1">
      <c r="A4" s="551" t="s">
        <v>32</v>
      </c>
      <c r="B4" s="552" t="s">
        <v>4</v>
      </c>
      <c r="C4" s="552" t="s">
        <v>33</v>
      </c>
      <c r="D4" s="553" t="s">
        <v>6</v>
      </c>
    </row>
    <row r="5" spans="1:256" s="541" customFormat="1" ht="23.25" customHeight="1">
      <c r="A5" s="554" t="s">
        <v>7</v>
      </c>
      <c r="B5" s="555">
        <f>B6+B27</f>
        <v>825869</v>
      </c>
      <c r="C5" s="555">
        <f>C6+C27</f>
        <v>847673</v>
      </c>
      <c r="D5" s="556">
        <f>C5/B5*100</f>
        <v>102.64012815591819</v>
      </c>
      <c r="IR5" s="568"/>
      <c r="IS5" s="568"/>
      <c r="IT5" s="568"/>
      <c r="IU5" s="568"/>
      <c r="IV5" s="568"/>
    </row>
    <row r="6" spans="1:4" s="540" customFormat="1" ht="23.25" customHeight="1">
      <c r="A6" s="557" t="s">
        <v>34</v>
      </c>
      <c r="B6" s="558">
        <f>SUM(B7:B26)</f>
        <v>547746</v>
      </c>
      <c r="C6" s="558">
        <f>SUM(C7:C26)</f>
        <v>542404</v>
      </c>
      <c r="D6" s="556">
        <f>C6/B6*100</f>
        <v>99.02473044075174</v>
      </c>
    </row>
    <row r="7" spans="1:4" s="540" customFormat="1" ht="23.25" customHeight="1">
      <c r="A7" s="559" t="s">
        <v>35</v>
      </c>
      <c r="B7" s="516">
        <v>50845</v>
      </c>
      <c r="C7" s="516">
        <v>49063</v>
      </c>
      <c r="D7" s="560">
        <f aca="true" t="shared" si="0" ref="D7:D27">C7/B7*100</f>
        <v>96.49523060281247</v>
      </c>
    </row>
    <row r="8" spans="1:4" s="540" customFormat="1" ht="23.25" customHeight="1">
      <c r="A8" s="559" t="s">
        <v>36</v>
      </c>
      <c r="B8" s="516">
        <v>17950</v>
      </c>
      <c r="C8" s="516">
        <v>16793</v>
      </c>
      <c r="D8" s="560">
        <f t="shared" si="0"/>
        <v>93.55431754874651</v>
      </c>
    </row>
    <row r="9" spans="1:4" s="540" customFormat="1" ht="23.25" customHeight="1">
      <c r="A9" s="559" t="s">
        <v>37</v>
      </c>
      <c r="B9" s="516">
        <v>108759</v>
      </c>
      <c r="C9" s="516">
        <v>109005</v>
      </c>
      <c r="D9" s="560">
        <f t="shared" si="0"/>
        <v>100.22618817753013</v>
      </c>
    </row>
    <row r="10" spans="1:4" s="540" customFormat="1" ht="23.25" customHeight="1">
      <c r="A10" s="559" t="s">
        <v>38</v>
      </c>
      <c r="B10" s="516">
        <v>1132</v>
      </c>
      <c r="C10" s="516">
        <v>1143</v>
      </c>
      <c r="D10" s="560">
        <f t="shared" si="0"/>
        <v>100.97173144876325</v>
      </c>
    </row>
    <row r="11" spans="1:4" s="540" customFormat="1" ht="23.25" customHeight="1">
      <c r="A11" s="559" t="s">
        <v>39</v>
      </c>
      <c r="B11" s="516">
        <v>5625</v>
      </c>
      <c r="C11" s="516">
        <v>5715</v>
      </c>
      <c r="D11" s="560">
        <f t="shared" si="0"/>
        <v>101.6</v>
      </c>
    </row>
    <row r="12" spans="1:4" s="540" customFormat="1" ht="23.25" customHeight="1">
      <c r="A12" s="559" t="s">
        <v>40</v>
      </c>
      <c r="B12" s="519">
        <v>83938</v>
      </c>
      <c r="C12" s="516">
        <v>89236</v>
      </c>
      <c r="D12" s="560">
        <f t="shared" si="0"/>
        <v>106.31180156782388</v>
      </c>
    </row>
    <row r="13" spans="1:4" s="540" customFormat="1" ht="23.25" customHeight="1">
      <c r="A13" s="559" t="s">
        <v>41</v>
      </c>
      <c r="B13" s="519">
        <v>40864</v>
      </c>
      <c r="C13" s="516">
        <v>50821</v>
      </c>
      <c r="D13" s="560">
        <f t="shared" si="0"/>
        <v>124.36619028974158</v>
      </c>
    </row>
    <row r="14" spans="1:4" s="540" customFormat="1" ht="23.25" customHeight="1">
      <c r="A14" s="559" t="s">
        <v>42</v>
      </c>
      <c r="B14" s="519">
        <v>26350</v>
      </c>
      <c r="C14" s="516">
        <v>18611</v>
      </c>
      <c r="D14" s="560">
        <f t="shared" si="0"/>
        <v>70.62998102466793</v>
      </c>
    </row>
    <row r="15" spans="1:4" s="540" customFormat="1" ht="23.25" customHeight="1">
      <c r="A15" s="559" t="s">
        <v>43</v>
      </c>
      <c r="B15" s="519">
        <v>12698</v>
      </c>
      <c r="C15" s="516">
        <v>9829</v>
      </c>
      <c r="D15" s="560">
        <f t="shared" si="0"/>
        <v>77.40589069144748</v>
      </c>
    </row>
    <row r="16" spans="1:4" s="540" customFormat="1" ht="23.25" customHeight="1">
      <c r="A16" s="559" t="s">
        <v>44</v>
      </c>
      <c r="B16" s="519">
        <v>108959</v>
      </c>
      <c r="C16" s="516">
        <v>109000</v>
      </c>
      <c r="D16" s="560">
        <f t="shared" si="0"/>
        <v>100.03762883286373</v>
      </c>
    </row>
    <row r="17" spans="1:4" s="540" customFormat="1" ht="23.25" customHeight="1">
      <c r="A17" s="559" t="s">
        <v>45</v>
      </c>
      <c r="B17" s="519">
        <v>32257</v>
      </c>
      <c r="C17" s="516">
        <v>22990</v>
      </c>
      <c r="D17" s="560">
        <f t="shared" si="0"/>
        <v>71.2713519546145</v>
      </c>
    </row>
    <row r="18" spans="1:4" s="540" customFormat="1" ht="23.25" customHeight="1">
      <c r="A18" s="559" t="s">
        <v>46</v>
      </c>
      <c r="B18" s="519">
        <v>537</v>
      </c>
      <c r="C18" s="516">
        <v>674</v>
      </c>
      <c r="D18" s="560">
        <f t="shared" si="0"/>
        <v>125.51210428305399</v>
      </c>
    </row>
    <row r="19" spans="1:4" s="540" customFormat="1" ht="23.25" customHeight="1">
      <c r="A19" s="559" t="s">
        <v>47</v>
      </c>
      <c r="B19" s="519">
        <v>1256</v>
      </c>
      <c r="C19" s="516">
        <v>1754</v>
      </c>
      <c r="D19" s="560">
        <f t="shared" si="0"/>
        <v>139.64968152866243</v>
      </c>
    </row>
    <row r="20" spans="1:4" s="540" customFormat="1" ht="23.25" customHeight="1">
      <c r="A20" s="559" t="s">
        <v>48</v>
      </c>
      <c r="B20" s="519"/>
      <c r="C20" s="516">
        <v>248</v>
      </c>
      <c r="D20" s="556"/>
    </row>
    <row r="21" spans="1:7" s="542" customFormat="1" ht="23.25" customHeight="1">
      <c r="A21" s="559" t="s">
        <v>49</v>
      </c>
      <c r="B21" s="523">
        <v>3954</v>
      </c>
      <c r="C21" s="516">
        <v>3373</v>
      </c>
      <c r="D21" s="560">
        <f t="shared" si="0"/>
        <v>85.30601922104198</v>
      </c>
      <c r="G21" s="540"/>
    </row>
    <row r="22" spans="1:7" s="542" customFormat="1" ht="23.25" customHeight="1">
      <c r="A22" s="559" t="s">
        <v>50</v>
      </c>
      <c r="B22" s="523">
        <v>25897</v>
      </c>
      <c r="C22" s="516">
        <v>29348</v>
      </c>
      <c r="D22" s="560">
        <f t="shared" si="0"/>
        <v>113.32586786114223</v>
      </c>
      <c r="G22" s="540"/>
    </row>
    <row r="23" spans="1:7" s="542" customFormat="1" ht="23.25" customHeight="1">
      <c r="A23" s="559" t="s">
        <v>51</v>
      </c>
      <c r="B23" s="561">
        <v>6186</v>
      </c>
      <c r="C23" s="516">
        <v>7029</v>
      </c>
      <c r="D23" s="560">
        <f t="shared" si="0"/>
        <v>113.62754607177496</v>
      </c>
      <c r="G23" s="540"/>
    </row>
    <row r="24" spans="1:7" s="542" customFormat="1" ht="23.25" customHeight="1">
      <c r="A24" s="559" t="s">
        <v>52</v>
      </c>
      <c r="B24" s="562">
        <v>3123</v>
      </c>
      <c r="C24" s="516">
        <v>288</v>
      </c>
      <c r="D24" s="560">
        <f t="shared" si="0"/>
        <v>9.221902017291066</v>
      </c>
      <c r="G24" s="540"/>
    </row>
    <row r="25" spans="1:7" s="542" customFormat="1" ht="23.25" customHeight="1">
      <c r="A25" s="559" t="s">
        <v>53</v>
      </c>
      <c r="B25" s="563">
        <v>17411</v>
      </c>
      <c r="C25" s="516">
        <v>17479</v>
      </c>
      <c r="D25" s="560">
        <f t="shared" si="0"/>
        <v>100.3905576934122</v>
      </c>
      <c r="G25" s="540"/>
    </row>
    <row r="26" spans="1:4" s="542" customFormat="1" ht="23.25" customHeight="1">
      <c r="A26" s="559" t="s">
        <v>54</v>
      </c>
      <c r="B26" s="563">
        <v>5</v>
      </c>
      <c r="C26" s="516">
        <v>5</v>
      </c>
      <c r="D26" s="560">
        <f t="shared" si="0"/>
        <v>100</v>
      </c>
    </row>
    <row r="27" spans="1:4" s="542" customFormat="1" ht="23.25" customHeight="1">
      <c r="A27" s="564" t="s">
        <v>55</v>
      </c>
      <c r="B27" s="558">
        <v>278123</v>
      </c>
      <c r="C27" s="558">
        <v>305269</v>
      </c>
      <c r="D27" s="565">
        <f t="shared" si="0"/>
        <v>109.76042973792171</v>
      </c>
    </row>
    <row r="28" spans="1:4" s="542" customFormat="1" ht="23.25" customHeight="1">
      <c r="A28" s="564" t="s">
        <v>56</v>
      </c>
      <c r="B28" s="558"/>
      <c r="C28" s="558"/>
      <c r="D28" s="565"/>
    </row>
    <row r="29" spans="1:4" s="542" customFormat="1" ht="23.25" customHeight="1">
      <c r="A29" s="564" t="s">
        <v>57</v>
      </c>
      <c r="B29" s="558"/>
      <c r="C29" s="558"/>
      <c r="D29" s="565"/>
    </row>
    <row r="30" spans="1:4" s="542" customFormat="1" ht="24" customHeight="1">
      <c r="A30" s="540"/>
      <c r="B30" s="543"/>
      <c r="C30" s="544"/>
      <c r="D30" s="566"/>
    </row>
    <row r="31" spans="1:4" s="542" customFormat="1" ht="24" customHeight="1">
      <c r="A31" s="540"/>
      <c r="B31" s="543"/>
      <c r="C31" s="567"/>
      <c r="D31" s="566"/>
    </row>
    <row r="32" spans="2:4" s="540" customFormat="1" ht="24" customHeight="1">
      <c r="B32" s="543"/>
      <c r="C32" s="544"/>
      <c r="D32" s="566"/>
    </row>
    <row r="33" spans="1:4" s="542" customFormat="1" ht="20.25" customHeight="1">
      <c r="A33" s="540"/>
      <c r="B33" s="543"/>
      <c r="C33" s="544"/>
      <c r="D33" s="541"/>
    </row>
    <row r="34" spans="1:4" s="542" customFormat="1" ht="20.25" customHeight="1">
      <c r="A34" s="540"/>
      <c r="B34" s="543"/>
      <c r="C34" s="544"/>
      <c r="D34" s="566"/>
    </row>
    <row r="35" spans="1:4" s="542" customFormat="1" ht="20.25" customHeight="1">
      <c r="A35" s="540"/>
      <c r="B35" s="543"/>
      <c r="C35" s="544"/>
      <c r="D35" s="566"/>
    </row>
    <row r="36" spans="2:255" s="540" customFormat="1" ht="20.25" customHeight="1">
      <c r="B36" s="543"/>
      <c r="C36" s="544"/>
      <c r="D36" s="566"/>
      <c r="IR36" s="545"/>
      <c r="IS36" s="545"/>
      <c r="IT36" s="545"/>
      <c r="IU36" s="545"/>
    </row>
  </sheetData>
  <sheetProtection/>
  <mergeCells count="1">
    <mergeCell ref="A2:C2"/>
  </mergeCells>
  <printOptions horizontalCentered="1"/>
  <pageMargins left="0.24" right="0.24" top="0.51" bottom="0.31" header="0.31" footer="0.31"/>
  <pageSetup blackAndWhite="1" errors="blank" horizontalDpi="600" verticalDpi="600" orientation="portrait" paperSize="9"/>
  <headerFooter scaleWithDoc="0" alignWithMargins="0">
    <oddFooter xml:space="preserve">&amp;C &amp;P </oddFooter>
  </headerFooter>
</worksheet>
</file>

<file path=xl/worksheets/sheet20.xml><?xml version="1.0" encoding="utf-8"?>
<worksheet xmlns="http://schemas.openxmlformats.org/spreadsheetml/2006/main" xmlns:r="http://schemas.openxmlformats.org/officeDocument/2006/relationships">
  <sheetPr>
    <tabColor rgb="FFFF0000"/>
  </sheetPr>
  <dimension ref="A1:H17"/>
  <sheetViews>
    <sheetView showZeros="0" zoomScale="115" zoomScaleNormal="115" zoomScaleSheetLayoutView="100" workbookViewId="0" topLeftCell="A1">
      <selection activeCell="A15" sqref="A15"/>
    </sheetView>
  </sheetViews>
  <sheetFormatPr defaultColWidth="9.00390625" defaultRowHeight="19.5" customHeight="1"/>
  <cols>
    <col min="1" max="1" width="23.625" style="117" customWidth="1"/>
    <col min="2" max="2" width="19.125" style="117" customWidth="1"/>
    <col min="3" max="3" width="16.125" style="118" customWidth="1"/>
    <col min="4" max="4" width="15.50390625" style="118" customWidth="1"/>
    <col min="5" max="5" width="20.75390625" style="119" customWidth="1"/>
    <col min="6" max="6" width="17.875" style="119" customWidth="1"/>
    <col min="7" max="7" width="16.125" style="148" customWidth="1"/>
    <col min="8" max="8" width="15.125" style="149" customWidth="1"/>
    <col min="9" max="16384" width="9.00390625" style="121" customWidth="1"/>
  </cols>
  <sheetData>
    <row r="1" spans="1:7" ht="19.5" customHeight="1">
      <c r="A1" s="51" t="s">
        <v>1190</v>
      </c>
      <c r="B1" s="51"/>
      <c r="C1" s="87"/>
      <c r="D1" s="87"/>
      <c r="E1" s="51"/>
      <c r="F1" s="51"/>
      <c r="G1" s="51"/>
    </row>
    <row r="2" spans="1:7" ht="29.25" customHeight="1">
      <c r="A2" s="88" t="s">
        <v>1191</v>
      </c>
      <c r="B2" s="88"/>
      <c r="C2" s="88"/>
      <c r="D2" s="88"/>
      <c r="E2" s="88"/>
      <c r="F2" s="88"/>
      <c r="G2" s="88"/>
    </row>
    <row r="3" spans="1:8" ht="19.5" customHeight="1">
      <c r="A3" s="122"/>
      <c r="B3" s="122"/>
      <c r="C3" s="122"/>
      <c r="D3" s="122"/>
      <c r="E3" s="122"/>
      <c r="F3" s="150"/>
      <c r="H3" s="123" t="s">
        <v>2</v>
      </c>
    </row>
    <row r="4" spans="1:8" ht="43.5" customHeight="1">
      <c r="A4" s="124" t="s">
        <v>567</v>
      </c>
      <c r="B4" s="124" t="s">
        <v>677</v>
      </c>
      <c r="C4" s="125" t="s">
        <v>678</v>
      </c>
      <c r="D4" s="151" t="s">
        <v>679</v>
      </c>
      <c r="E4" s="124" t="s">
        <v>450</v>
      </c>
      <c r="F4" s="124" t="s">
        <v>680</v>
      </c>
      <c r="G4" s="125" t="s">
        <v>678</v>
      </c>
      <c r="H4" s="151" t="s">
        <v>681</v>
      </c>
    </row>
    <row r="5" spans="1:8" ht="24" customHeight="1">
      <c r="A5" s="124" t="s">
        <v>568</v>
      </c>
      <c r="B5" s="152">
        <f aca="true" t="shared" si="0" ref="B5:G5">B6+B13</f>
        <v>501513</v>
      </c>
      <c r="C5" s="152">
        <f t="shared" si="0"/>
        <v>263588</v>
      </c>
      <c r="D5" s="153"/>
      <c r="E5" s="124" t="s">
        <v>568</v>
      </c>
      <c r="F5" s="152">
        <f t="shared" si="0"/>
        <v>230398</v>
      </c>
      <c r="G5" s="152">
        <f t="shared" si="0"/>
        <v>263588</v>
      </c>
      <c r="H5" s="154"/>
    </row>
    <row r="6" spans="1:8" ht="24" customHeight="1">
      <c r="A6" s="155" t="s">
        <v>62</v>
      </c>
      <c r="B6" s="152">
        <f>SUM(B7:B9)</f>
        <v>105860</v>
      </c>
      <c r="C6" s="152">
        <f>SUM(C7:C9)</f>
        <v>100000</v>
      </c>
      <c r="D6" s="156">
        <f>C6/B6*100</f>
        <v>94.46438692612885</v>
      </c>
      <c r="E6" s="157" t="s">
        <v>63</v>
      </c>
      <c r="F6" s="152">
        <f>SUM(F7:F12)</f>
        <v>176398</v>
      </c>
      <c r="G6" s="152">
        <f>SUM(G7:G12)</f>
        <v>226588</v>
      </c>
      <c r="H6" s="158">
        <f>G6/F6*100</f>
        <v>128.45270354539167</v>
      </c>
    </row>
    <row r="7" spans="1:8" ht="24" customHeight="1">
      <c r="A7" s="159" t="s">
        <v>1192</v>
      </c>
      <c r="B7" s="160">
        <v>84364</v>
      </c>
      <c r="C7" s="160">
        <v>80000</v>
      </c>
      <c r="D7" s="156">
        <f>C7/B7*100</f>
        <v>94.82717746906263</v>
      </c>
      <c r="E7" s="159" t="s">
        <v>1193</v>
      </c>
      <c r="F7" s="161">
        <v>2357</v>
      </c>
      <c r="G7" s="161"/>
      <c r="H7" s="158">
        <f aca="true" t="shared" si="1" ref="H7:H12">G7/F7*100</f>
        <v>0</v>
      </c>
    </row>
    <row r="8" spans="1:8" ht="19.5" customHeight="1">
      <c r="A8" s="162" t="s">
        <v>1194</v>
      </c>
      <c r="B8" s="160">
        <v>4937</v>
      </c>
      <c r="C8" s="160">
        <v>5000</v>
      </c>
      <c r="D8" s="156">
        <f>C8/B8*100</f>
        <v>101.27607859023699</v>
      </c>
      <c r="E8" s="159" t="s">
        <v>1195</v>
      </c>
      <c r="F8" s="161">
        <v>46855</v>
      </c>
      <c r="G8" s="161">
        <v>54654</v>
      </c>
      <c r="H8" s="158">
        <f t="shared" si="1"/>
        <v>116.64496851990182</v>
      </c>
    </row>
    <row r="9" spans="1:8" ht="19.5" customHeight="1">
      <c r="A9" s="162" t="s">
        <v>1196</v>
      </c>
      <c r="B9" s="160">
        <v>16559</v>
      </c>
      <c r="C9" s="160">
        <v>15000</v>
      </c>
      <c r="D9" s="156">
        <f>C9/B9*100</f>
        <v>90.58518026450872</v>
      </c>
      <c r="E9" s="159" t="s">
        <v>1197</v>
      </c>
      <c r="F9" s="161">
        <v>88256</v>
      </c>
      <c r="G9" s="161">
        <v>107284</v>
      </c>
      <c r="H9" s="158">
        <f t="shared" si="1"/>
        <v>121.5600072516316</v>
      </c>
    </row>
    <row r="10" spans="1:8" ht="19.5" customHeight="1">
      <c r="A10" s="162"/>
      <c r="B10" s="163"/>
      <c r="C10" s="164"/>
      <c r="D10" s="165"/>
      <c r="E10" s="159" t="s">
        <v>1198</v>
      </c>
      <c r="F10" s="161">
        <v>19495</v>
      </c>
      <c r="G10" s="161">
        <v>38581</v>
      </c>
      <c r="H10" s="158">
        <f t="shared" si="1"/>
        <v>197.902026160554</v>
      </c>
    </row>
    <row r="11" spans="1:8" ht="22.5" customHeight="1">
      <c r="A11" s="166"/>
      <c r="B11" s="166"/>
      <c r="C11" s="167"/>
      <c r="D11" s="156"/>
      <c r="E11" s="159" t="s">
        <v>1199</v>
      </c>
      <c r="F11" s="161">
        <v>19435</v>
      </c>
      <c r="G11" s="161">
        <v>26069</v>
      </c>
      <c r="H11" s="158">
        <f t="shared" si="1"/>
        <v>134.13429379984564</v>
      </c>
    </row>
    <row r="12" spans="1:8" ht="24" customHeight="1">
      <c r="A12" s="162"/>
      <c r="B12" s="160"/>
      <c r="C12" s="160"/>
      <c r="D12" s="156"/>
      <c r="E12" s="159"/>
      <c r="F12" s="161"/>
      <c r="G12" s="161"/>
      <c r="H12" s="158"/>
    </row>
    <row r="13" spans="1:8" ht="19.5" customHeight="1">
      <c r="A13" s="155" t="s">
        <v>74</v>
      </c>
      <c r="B13" s="152">
        <f>B15+B14+B16</f>
        <v>395653</v>
      </c>
      <c r="C13" s="152">
        <f>C15+C14</f>
        <v>163588</v>
      </c>
      <c r="D13" s="168"/>
      <c r="E13" s="155" t="s">
        <v>75</v>
      </c>
      <c r="F13" s="152">
        <f>F15+F16</f>
        <v>54000</v>
      </c>
      <c r="G13" s="152">
        <f>G15+G16</f>
        <v>37000</v>
      </c>
      <c r="H13" s="169"/>
    </row>
    <row r="14" spans="1:8" ht="19.5" customHeight="1">
      <c r="A14" s="128" t="s">
        <v>1200</v>
      </c>
      <c r="B14" s="160">
        <v>92281</v>
      </c>
      <c r="C14" s="170">
        <v>41255</v>
      </c>
      <c r="D14" s="168"/>
      <c r="E14" s="171" t="s">
        <v>1201</v>
      </c>
      <c r="F14" s="161"/>
      <c r="G14" s="152"/>
      <c r="H14" s="169"/>
    </row>
    <row r="15" spans="1:8" ht="19.5" customHeight="1">
      <c r="A15" s="136" t="s">
        <v>1202</v>
      </c>
      <c r="B15" s="160">
        <v>86772</v>
      </c>
      <c r="C15" s="170">
        <v>122333</v>
      </c>
      <c r="D15" s="172"/>
      <c r="E15" s="136" t="s">
        <v>1203</v>
      </c>
      <c r="F15" s="161">
        <v>54000</v>
      </c>
      <c r="G15" s="161">
        <v>37000</v>
      </c>
      <c r="H15" s="168"/>
    </row>
    <row r="16" spans="1:8" ht="19.5" customHeight="1">
      <c r="A16" s="136" t="s">
        <v>1204</v>
      </c>
      <c r="B16" s="160">
        <v>216600</v>
      </c>
      <c r="C16" s="170"/>
      <c r="D16" s="172"/>
      <c r="E16" s="136"/>
      <c r="F16" s="136"/>
      <c r="G16" s="173"/>
      <c r="H16" s="172"/>
    </row>
    <row r="17" spans="1:8" ht="39" customHeight="1">
      <c r="A17" s="174" t="s">
        <v>1205</v>
      </c>
      <c r="B17" s="174"/>
      <c r="C17" s="175"/>
      <c r="D17" s="175"/>
      <c r="E17" s="174"/>
      <c r="F17" s="174"/>
      <c r="G17" s="174"/>
      <c r="H17" s="175"/>
    </row>
  </sheetData>
  <sheetProtection/>
  <mergeCells count="5">
    <mergeCell ref="A1:C1"/>
    <mergeCell ref="E1:G1"/>
    <mergeCell ref="A2:G2"/>
    <mergeCell ref="A3:E3"/>
    <mergeCell ref="A17:H17"/>
  </mergeCells>
  <printOptions horizontalCentered="1"/>
  <pageMargins left="0.24" right="0.24" top="0.51" bottom="0.31" header="0.31" footer="0.31"/>
  <pageSetup blackAndWhite="1" errors="blank" horizontalDpi="600" verticalDpi="600" orientation="landscape" paperSize="9"/>
  <headerFooter scaleWithDoc="0" alignWithMargins="0">
    <oddFooter xml:space="preserve">&amp;C &amp;P </oddFooter>
  </headerFooter>
</worksheet>
</file>

<file path=xl/worksheets/sheet21.xml><?xml version="1.0" encoding="utf-8"?>
<worksheet xmlns="http://schemas.openxmlformats.org/spreadsheetml/2006/main" xmlns:r="http://schemas.openxmlformats.org/officeDocument/2006/relationships">
  <sheetPr>
    <tabColor rgb="FFFF0000"/>
  </sheetPr>
  <dimension ref="A1:B39"/>
  <sheetViews>
    <sheetView zoomScaleSheetLayoutView="100" workbookViewId="0" topLeftCell="A7">
      <selection activeCell="B37" sqref="B34:B37"/>
    </sheetView>
  </sheetViews>
  <sheetFormatPr defaultColWidth="9.00390625" defaultRowHeight="19.5" customHeight="1"/>
  <cols>
    <col min="1" max="1" width="60.375" style="137" customWidth="1"/>
    <col min="2" max="2" width="28.875" style="120" customWidth="1"/>
    <col min="3" max="16384" width="9.00390625" style="121" customWidth="1"/>
  </cols>
  <sheetData>
    <row r="1" spans="1:2" ht="19.5" customHeight="1">
      <c r="A1" s="51" t="s">
        <v>1206</v>
      </c>
      <c r="B1" s="87"/>
    </row>
    <row r="2" spans="1:2" ht="27.75" customHeight="1">
      <c r="A2" s="88" t="s">
        <v>1207</v>
      </c>
      <c r="B2" s="88"/>
    </row>
    <row r="3" spans="1:2" ht="15.75" customHeight="1">
      <c r="A3" s="138"/>
      <c r="B3" s="123" t="s">
        <v>2</v>
      </c>
    </row>
    <row r="4" spans="1:2" ht="22.5" customHeight="1">
      <c r="A4" s="139" t="s">
        <v>450</v>
      </c>
      <c r="B4" s="139" t="s">
        <v>1083</v>
      </c>
    </row>
    <row r="5" spans="1:2" ht="18" customHeight="1">
      <c r="A5" s="140" t="s">
        <v>63</v>
      </c>
      <c r="B5" s="97">
        <f>B6+B13+B24+B33+B37</f>
        <v>226588</v>
      </c>
    </row>
    <row r="6" spans="1:2" ht="16.5" customHeight="1">
      <c r="A6" s="141" t="s">
        <v>1208</v>
      </c>
      <c r="B6" s="142">
        <v>54654</v>
      </c>
    </row>
    <row r="7" spans="1:2" ht="16.5" customHeight="1">
      <c r="A7" s="141" t="s">
        <v>1209</v>
      </c>
      <c r="B7" s="143">
        <v>48375</v>
      </c>
    </row>
    <row r="8" spans="1:2" ht="16.5" customHeight="1">
      <c r="A8" s="144" t="s">
        <v>1210</v>
      </c>
      <c r="B8" s="143">
        <v>161</v>
      </c>
    </row>
    <row r="9" spans="1:2" ht="16.5" customHeight="1">
      <c r="A9" s="144" t="s">
        <v>1211</v>
      </c>
      <c r="B9" s="143">
        <v>48214</v>
      </c>
    </row>
    <row r="10" spans="1:2" ht="16.5" customHeight="1">
      <c r="A10" s="141" t="s">
        <v>1212</v>
      </c>
      <c r="B10" s="143">
        <v>200</v>
      </c>
    </row>
    <row r="11" spans="1:2" ht="16.5" customHeight="1">
      <c r="A11" s="141" t="s">
        <v>1213</v>
      </c>
      <c r="B11" s="142">
        <v>6079</v>
      </c>
    </row>
    <row r="12" spans="1:2" ht="16.5" customHeight="1">
      <c r="A12" s="144" t="s">
        <v>1214</v>
      </c>
      <c r="B12" s="142">
        <v>6079</v>
      </c>
    </row>
    <row r="13" spans="1:2" ht="16.5" customHeight="1">
      <c r="A13" s="141" t="s">
        <v>1215</v>
      </c>
      <c r="B13" s="142">
        <v>107284</v>
      </c>
    </row>
    <row r="14" spans="1:2" s="121" customFormat="1" ht="16.5" customHeight="1">
      <c r="A14" s="144" t="s">
        <v>1216</v>
      </c>
      <c r="B14" s="143">
        <v>39</v>
      </c>
    </row>
    <row r="15" spans="1:2" s="121" customFormat="1" ht="16.5" customHeight="1">
      <c r="A15" s="144" t="s">
        <v>1217</v>
      </c>
      <c r="B15" s="143">
        <v>29</v>
      </c>
    </row>
    <row r="16" spans="1:2" s="121" customFormat="1" ht="16.5" customHeight="1">
      <c r="A16" s="144" t="s">
        <v>1218</v>
      </c>
      <c r="B16" s="143">
        <v>10</v>
      </c>
    </row>
    <row r="17" spans="1:2" ht="16.5" customHeight="1">
      <c r="A17" s="144" t="s">
        <v>1219</v>
      </c>
      <c r="B17" s="143">
        <v>104412</v>
      </c>
    </row>
    <row r="18" spans="1:2" ht="16.5" customHeight="1">
      <c r="A18" s="144" t="s">
        <v>1220</v>
      </c>
      <c r="B18" s="143">
        <v>104412</v>
      </c>
    </row>
    <row r="19" spans="1:2" ht="16.5" customHeight="1">
      <c r="A19" s="144" t="s">
        <v>1221</v>
      </c>
      <c r="B19" s="143">
        <v>2810</v>
      </c>
    </row>
    <row r="20" spans="1:2" ht="16.5" customHeight="1">
      <c r="A20" s="144" t="s">
        <v>1222</v>
      </c>
      <c r="B20" s="143">
        <v>1267</v>
      </c>
    </row>
    <row r="21" spans="1:2" ht="16.5" customHeight="1">
      <c r="A21" s="144" t="s">
        <v>1223</v>
      </c>
      <c r="B21" s="143">
        <v>1543</v>
      </c>
    </row>
    <row r="22" spans="1:2" ht="16.5" customHeight="1">
      <c r="A22" s="144" t="s">
        <v>1224</v>
      </c>
      <c r="B22" s="143">
        <v>23</v>
      </c>
    </row>
    <row r="23" spans="1:2" ht="16.5" customHeight="1">
      <c r="A23" s="144" t="s">
        <v>1223</v>
      </c>
      <c r="B23" s="143">
        <v>23</v>
      </c>
    </row>
    <row r="24" spans="1:2" ht="16.5" customHeight="1">
      <c r="A24" s="145" t="s">
        <v>1225</v>
      </c>
      <c r="B24" s="142">
        <v>38581</v>
      </c>
    </row>
    <row r="25" spans="1:2" ht="16.5" customHeight="1">
      <c r="A25" s="146" t="s">
        <v>1226</v>
      </c>
      <c r="B25" s="143">
        <v>35420</v>
      </c>
    </row>
    <row r="26" spans="1:2" ht="16.5" customHeight="1">
      <c r="A26" s="146" t="s">
        <v>1227</v>
      </c>
      <c r="B26" s="143">
        <v>35420</v>
      </c>
    </row>
    <row r="27" spans="1:2" s="121" customFormat="1" ht="16.5" customHeight="1">
      <c r="A27" s="144" t="s">
        <v>1228</v>
      </c>
      <c r="B27" s="142">
        <v>3161</v>
      </c>
    </row>
    <row r="28" spans="1:2" s="121" customFormat="1" ht="16.5" customHeight="1">
      <c r="A28" s="144" t="s">
        <v>1229</v>
      </c>
      <c r="B28" s="143">
        <v>433</v>
      </c>
    </row>
    <row r="29" spans="1:2" s="121" customFormat="1" ht="16.5" customHeight="1">
      <c r="A29" s="144" t="s">
        <v>1230</v>
      </c>
      <c r="B29" s="143">
        <v>237</v>
      </c>
    </row>
    <row r="30" spans="1:2" s="121" customFormat="1" ht="16.5" customHeight="1">
      <c r="A30" s="144" t="s">
        <v>1231</v>
      </c>
      <c r="B30" s="143">
        <v>173</v>
      </c>
    </row>
    <row r="31" spans="1:2" s="121" customFormat="1" ht="16.5" customHeight="1">
      <c r="A31" s="144" t="s">
        <v>1232</v>
      </c>
      <c r="B31" s="142">
        <v>124</v>
      </c>
    </row>
    <row r="32" spans="1:2" ht="16.5" customHeight="1">
      <c r="A32" s="144" t="s">
        <v>1233</v>
      </c>
      <c r="B32" s="143">
        <v>2194</v>
      </c>
    </row>
    <row r="33" spans="1:2" ht="16.5" customHeight="1">
      <c r="A33" s="145" t="s">
        <v>1234</v>
      </c>
      <c r="B33" s="143">
        <v>26067</v>
      </c>
    </row>
    <row r="34" spans="1:2" ht="16.5" customHeight="1">
      <c r="A34" s="145" t="s">
        <v>1235</v>
      </c>
      <c r="B34" s="143">
        <v>2159</v>
      </c>
    </row>
    <row r="35" spans="1:2" ht="16.5" customHeight="1">
      <c r="A35" s="145" t="s">
        <v>1236</v>
      </c>
      <c r="B35" s="143">
        <v>1326</v>
      </c>
    </row>
    <row r="36" spans="1:2" ht="16.5" customHeight="1">
      <c r="A36" s="145" t="s">
        <v>1237</v>
      </c>
      <c r="B36" s="143">
        <v>22582</v>
      </c>
    </row>
    <row r="37" spans="1:2" ht="16.5" customHeight="1">
      <c r="A37" s="147" t="s">
        <v>1238</v>
      </c>
      <c r="B37" s="143">
        <v>2</v>
      </c>
    </row>
    <row r="38" spans="1:2" ht="16.5" customHeight="1">
      <c r="A38" s="147" t="s">
        <v>1239</v>
      </c>
      <c r="B38" s="143">
        <v>1</v>
      </c>
    </row>
    <row r="39" spans="1:2" ht="16.5" customHeight="1">
      <c r="A39" s="147" t="s">
        <v>1240</v>
      </c>
      <c r="B39" s="143">
        <v>1</v>
      </c>
    </row>
  </sheetData>
  <sheetProtection/>
  <mergeCells count="2">
    <mergeCell ref="A1:B1"/>
    <mergeCell ref="A2:B2"/>
  </mergeCells>
  <printOptions horizontalCentered="1"/>
  <pageMargins left="0.24" right="0.24" top="0.31" bottom="0.31" header="0.31" footer="0.31"/>
  <pageSetup blackAndWhite="1" errors="blank" horizontalDpi="600" verticalDpi="600" orientation="portrait" paperSize="9" scale="95"/>
  <headerFooter scaleWithDoc="0" alignWithMargins="0">
    <oddFooter xml:space="preserve">&amp;C &amp;P </oddFooter>
  </headerFooter>
</worksheet>
</file>

<file path=xl/worksheets/sheet22.xml><?xml version="1.0" encoding="utf-8"?>
<worksheet xmlns="http://schemas.openxmlformats.org/spreadsheetml/2006/main" xmlns:r="http://schemas.openxmlformats.org/officeDocument/2006/relationships">
  <sheetPr>
    <tabColor rgb="FFFF0000"/>
  </sheetPr>
  <dimension ref="A1:D13"/>
  <sheetViews>
    <sheetView showZeros="0" zoomScale="115" zoomScaleNormal="115" zoomScaleSheetLayoutView="100" workbookViewId="0" topLeftCell="A1">
      <selection activeCell="D12" sqref="D12"/>
    </sheetView>
  </sheetViews>
  <sheetFormatPr defaultColWidth="9.00390625" defaultRowHeight="19.5" customHeight="1"/>
  <cols>
    <col min="1" max="1" width="32.125" style="117" customWidth="1"/>
    <col min="2" max="2" width="13.75390625" style="118" customWidth="1"/>
    <col min="3" max="3" width="25.625" style="119" customWidth="1"/>
    <col min="4" max="4" width="14.875" style="120" customWidth="1"/>
    <col min="5" max="16384" width="9.00390625" style="121" customWidth="1"/>
  </cols>
  <sheetData>
    <row r="1" spans="1:4" ht="19.5" customHeight="1">
      <c r="A1" s="51" t="s">
        <v>1241</v>
      </c>
      <c r="B1" s="87"/>
      <c r="C1" s="51"/>
      <c r="D1" s="87"/>
    </row>
    <row r="2" spans="1:4" ht="29.25" customHeight="1">
      <c r="A2" s="88" t="s">
        <v>1242</v>
      </c>
      <c r="B2" s="88"/>
      <c r="C2" s="88"/>
      <c r="D2" s="88"/>
    </row>
    <row r="3" spans="1:4" ht="19.5" customHeight="1">
      <c r="A3" s="122"/>
      <c r="B3" s="122"/>
      <c r="C3" s="122"/>
      <c r="D3" s="123" t="s">
        <v>2</v>
      </c>
    </row>
    <row r="4" spans="1:4" ht="24" customHeight="1">
      <c r="A4" s="124" t="s">
        <v>630</v>
      </c>
      <c r="B4" s="125" t="s">
        <v>1093</v>
      </c>
      <c r="C4" s="124" t="s">
        <v>450</v>
      </c>
      <c r="D4" s="125" t="s">
        <v>1093</v>
      </c>
    </row>
    <row r="5" spans="1:4" ht="33.75" customHeight="1">
      <c r="A5" s="126" t="s">
        <v>631</v>
      </c>
      <c r="B5" s="127">
        <f>B6+B13</f>
        <v>163588</v>
      </c>
      <c r="C5" s="126" t="s">
        <v>632</v>
      </c>
      <c r="D5" s="97">
        <f>SUM(D6:D13)</f>
        <v>37000</v>
      </c>
    </row>
    <row r="6" spans="1:4" ht="33.75" customHeight="1">
      <c r="A6" s="128" t="s">
        <v>76</v>
      </c>
      <c r="B6" s="129">
        <f>B9+B10+B7+B8+B11+B12</f>
        <v>41255</v>
      </c>
      <c r="C6" s="130" t="s">
        <v>1243</v>
      </c>
      <c r="D6" s="131">
        <v>37000</v>
      </c>
    </row>
    <row r="7" spans="1:4" ht="33.75" customHeight="1">
      <c r="A7" s="132" t="s">
        <v>1192</v>
      </c>
      <c r="B7" s="133">
        <v>983</v>
      </c>
      <c r="C7" s="130"/>
      <c r="D7" s="131"/>
    </row>
    <row r="8" spans="1:4" ht="33.75" customHeight="1">
      <c r="A8" s="132" t="s">
        <v>1244</v>
      </c>
      <c r="B8" s="134">
        <v>35688</v>
      </c>
      <c r="C8" s="130"/>
      <c r="D8" s="102"/>
    </row>
    <row r="9" spans="1:4" ht="33.75" customHeight="1">
      <c r="A9" s="132" t="s">
        <v>1245</v>
      </c>
      <c r="B9" s="133">
        <v>2682</v>
      </c>
      <c r="C9" s="135"/>
      <c r="D9" s="102"/>
    </row>
    <row r="10" spans="1:4" ht="33.75" customHeight="1">
      <c r="A10" s="132" t="s">
        <v>1246</v>
      </c>
      <c r="B10" s="133">
        <v>23</v>
      </c>
      <c r="C10" s="135"/>
      <c r="D10" s="102"/>
    </row>
    <row r="11" spans="1:4" ht="33.75" customHeight="1">
      <c r="A11" s="132" t="s">
        <v>1247</v>
      </c>
      <c r="B11" s="134">
        <v>1879</v>
      </c>
      <c r="C11" s="135"/>
      <c r="D11" s="102"/>
    </row>
    <row r="12" spans="1:4" ht="33.75" customHeight="1">
      <c r="A12" s="128"/>
      <c r="B12" s="134"/>
      <c r="C12" s="135"/>
      <c r="D12" s="102"/>
    </row>
    <row r="13" spans="1:4" ht="33.75" customHeight="1">
      <c r="A13" s="136" t="s">
        <v>1156</v>
      </c>
      <c r="B13" s="129">
        <v>122333</v>
      </c>
      <c r="C13" s="135"/>
      <c r="D13" s="102"/>
    </row>
  </sheetData>
  <sheetProtection/>
  <mergeCells count="4">
    <mergeCell ref="A1:B1"/>
    <mergeCell ref="C1:D1"/>
    <mergeCell ref="A2:D2"/>
    <mergeCell ref="A3:C3"/>
  </mergeCells>
  <printOptions horizontalCentered="1"/>
  <pageMargins left="0.16" right="0.16" top="0.51" bottom="0.31" header="0.31" footer="0.31"/>
  <pageSetup blackAndWhite="1" errors="blank" horizontalDpi="600" verticalDpi="600" orientation="portrait" paperSize="9"/>
  <headerFooter scaleWithDoc="0" alignWithMargins="0">
    <oddFooter xml:space="preserve">&amp;C &amp;P </oddFooter>
  </headerFooter>
</worksheet>
</file>

<file path=xl/worksheets/sheet23.xml><?xml version="1.0" encoding="utf-8"?>
<worksheet xmlns="http://schemas.openxmlformats.org/spreadsheetml/2006/main" xmlns:r="http://schemas.openxmlformats.org/officeDocument/2006/relationships">
  <sheetPr>
    <tabColor rgb="FFFF0000"/>
  </sheetPr>
  <dimension ref="A1:E21"/>
  <sheetViews>
    <sheetView showZeros="0" view="pageBreakPreview" zoomScaleNormal="115" zoomScaleSheetLayoutView="100" workbookViewId="0" topLeftCell="A1">
      <selection activeCell="C12" sqref="C12"/>
    </sheetView>
  </sheetViews>
  <sheetFormatPr defaultColWidth="12.75390625" defaultRowHeight="13.5" customHeight="1"/>
  <cols>
    <col min="1" max="1" width="29.625" style="78" customWidth="1"/>
    <col min="2" max="2" width="13.50390625" style="84" customWidth="1"/>
    <col min="3" max="3" width="35.50390625" style="85" customWidth="1"/>
    <col min="4" max="4" width="13.50390625" style="86" customWidth="1"/>
    <col min="5" max="5" width="9.00390625" style="78" customWidth="1"/>
    <col min="6" max="6" width="11.25390625" style="78" customWidth="1"/>
    <col min="7" max="32" width="9.00390625" style="78" customWidth="1"/>
    <col min="33" max="224" width="12.75390625" style="78" customWidth="1"/>
    <col min="225" max="250" width="9.00390625" style="78" customWidth="1"/>
    <col min="251" max="251" width="29.625" style="78" customWidth="1"/>
    <col min="252" max="252" width="12.75390625" style="78" customWidth="1"/>
    <col min="253" max="253" width="29.75390625" style="78" customWidth="1"/>
    <col min="254" max="254" width="17.00390625" style="78" customWidth="1"/>
    <col min="255" max="255" width="37.00390625" style="78" customWidth="1"/>
    <col min="256" max="256" width="12.75390625" style="78" customWidth="1"/>
  </cols>
  <sheetData>
    <row r="1" spans="1:2" ht="18.75">
      <c r="A1" s="51" t="s">
        <v>1248</v>
      </c>
      <c r="B1" s="87"/>
    </row>
    <row r="2" spans="1:4" ht="30" customHeight="1">
      <c r="A2" s="88" t="s">
        <v>1249</v>
      </c>
      <c r="B2" s="88"/>
      <c r="C2" s="88"/>
      <c r="D2" s="88"/>
    </row>
    <row r="3" spans="1:4" s="83" customFormat="1" ht="21.75" customHeight="1">
      <c r="A3" s="89"/>
      <c r="B3" s="90"/>
      <c r="C3" s="91"/>
      <c r="D3" s="92" t="s">
        <v>2</v>
      </c>
    </row>
    <row r="4" spans="1:4" s="83" customFormat="1" ht="24" customHeight="1">
      <c r="A4" s="93" t="s">
        <v>567</v>
      </c>
      <c r="B4" s="93" t="s">
        <v>1093</v>
      </c>
      <c r="C4" s="93" t="s">
        <v>450</v>
      </c>
      <c r="D4" s="94" t="s">
        <v>1093</v>
      </c>
    </row>
    <row r="5" spans="1:4" s="83" customFormat="1" ht="24" customHeight="1">
      <c r="A5" s="93" t="s">
        <v>568</v>
      </c>
      <c r="B5" s="95">
        <f>B6++B18</f>
        <v>9067</v>
      </c>
      <c r="C5" s="93" t="s">
        <v>568</v>
      </c>
      <c r="D5" s="95">
        <f>D6+D19</f>
        <v>9067</v>
      </c>
    </row>
    <row r="6" spans="1:4" s="83" customFormat="1" ht="24" customHeight="1">
      <c r="A6" s="96" t="s">
        <v>62</v>
      </c>
      <c r="B6" s="97">
        <f>B7+B8+B9+B10</f>
        <v>8000</v>
      </c>
      <c r="C6" s="98" t="s">
        <v>63</v>
      </c>
      <c r="D6" s="97">
        <f>D7+D9</f>
        <v>1067</v>
      </c>
    </row>
    <row r="7" spans="1:5" s="83" customFormat="1" ht="19.5" customHeight="1">
      <c r="A7" s="99" t="s">
        <v>644</v>
      </c>
      <c r="B7" s="100">
        <v>7000</v>
      </c>
      <c r="C7" s="101" t="s">
        <v>1250</v>
      </c>
      <c r="D7" s="102">
        <v>67</v>
      </c>
      <c r="E7" s="103"/>
    </row>
    <row r="8" spans="1:5" s="83" customFormat="1" ht="19.5" customHeight="1">
      <c r="A8" s="99" t="s">
        <v>1251</v>
      </c>
      <c r="B8" s="100">
        <v>1000</v>
      </c>
      <c r="C8" s="104" t="s">
        <v>1252</v>
      </c>
      <c r="D8" s="102">
        <v>67</v>
      </c>
      <c r="E8" s="103"/>
    </row>
    <row r="9" spans="1:4" s="83" customFormat="1" ht="19.5" customHeight="1">
      <c r="A9" s="99"/>
      <c r="B9" s="100"/>
      <c r="C9" s="101" t="s">
        <v>1253</v>
      </c>
      <c r="D9" s="102">
        <v>1000</v>
      </c>
    </row>
    <row r="10" spans="1:4" s="83" customFormat="1" ht="19.5" customHeight="1">
      <c r="A10" s="99"/>
      <c r="B10" s="100"/>
      <c r="C10" s="104" t="s">
        <v>1254</v>
      </c>
      <c r="D10" s="102">
        <v>1000</v>
      </c>
    </row>
    <row r="11" spans="1:5" s="83" customFormat="1" ht="19.5" customHeight="1">
      <c r="A11" s="105"/>
      <c r="B11" s="100"/>
      <c r="C11" s="101"/>
      <c r="D11" s="102"/>
      <c r="E11" s="103"/>
    </row>
    <row r="12" spans="1:4" s="83" customFormat="1" ht="19.5" customHeight="1">
      <c r="A12" s="106"/>
      <c r="B12" s="100"/>
      <c r="C12" s="104"/>
      <c r="D12" s="102"/>
    </row>
    <row r="13" spans="1:4" s="83" customFormat="1" ht="19.5" customHeight="1">
      <c r="A13" s="107"/>
      <c r="B13" s="100"/>
      <c r="C13" s="104"/>
      <c r="D13" s="102"/>
    </row>
    <row r="14" spans="1:4" s="83" customFormat="1" ht="19.5" customHeight="1">
      <c r="A14" s="108"/>
      <c r="B14" s="100"/>
      <c r="C14" s="101"/>
      <c r="D14" s="102"/>
    </row>
    <row r="15" spans="1:4" s="83" customFormat="1" ht="19.5" customHeight="1">
      <c r="A15" s="109"/>
      <c r="B15" s="100"/>
      <c r="C15" s="104"/>
      <c r="D15" s="102"/>
    </row>
    <row r="16" spans="1:4" s="83" customFormat="1" ht="19.5" customHeight="1">
      <c r="A16" s="110"/>
      <c r="B16" s="100"/>
      <c r="C16" s="111"/>
      <c r="D16" s="102"/>
    </row>
    <row r="17" spans="1:4" s="83" customFormat="1" ht="19.5" customHeight="1">
      <c r="A17" s="110"/>
      <c r="B17" s="100"/>
      <c r="C17" s="101"/>
      <c r="D17" s="112"/>
    </row>
    <row r="18" spans="1:4" s="83" customFormat="1" ht="19.5" customHeight="1">
      <c r="A18" s="113" t="s">
        <v>74</v>
      </c>
      <c r="B18" s="97">
        <f>B19+B20</f>
        <v>1067</v>
      </c>
      <c r="C18" s="104"/>
      <c r="D18" s="102"/>
    </row>
    <row r="19" spans="1:5" s="83" customFormat="1" ht="19.5" customHeight="1">
      <c r="A19" s="99" t="s">
        <v>1255</v>
      </c>
      <c r="B19" s="100">
        <v>67</v>
      </c>
      <c r="C19" s="113" t="s">
        <v>75</v>
      </c>
      <c r="D19" s="95">
        <f>D20</f>
        <v>8000</v>
      </c>
      <c r="E19" s="114"/>
    </row>
    <row r="20" spans="1:4" s="83" customFormat="1" ht="19.5" customHeight="1">
      <c r="A20" s="99" t="s">
        <v>1156</v>
      </c>
      <c r="B20" s="100">
        <v>1000</v>
      </c>
      <c r="C20" s="99" t="s">
        <v>1256</v>
      </c>
      <c r="D20" s="100">
        <v>8000</v>
      </c>
    </row>
    <row r="21" spans="1:4" ht="34.5" customHeight="1">
      <c r="A21" s="115" t="s">
        <v>1257</v>
      </c>
      <c r="B21" s="116"/>
      <c r="C21" s="115"/>
      <c r="D21" s="116"/>
    </row>
    <row r="22" ht="21.75" customHeight="1"/>
    <row r="23" ht="21.75" customHeight="1"/>
  </sheetData>
  <sheetProtection/>
  <mergeCells count="3">
    <mergeCell ref="A1:B1"/>
    <mergeCell ref="A2:D2"/>
    <mergeCell ref="A21:D21"/>
  </mergeCells>
  <printOptions horizontalCentered="1"/>
  <pageMargins left="0.24" right="0.24" top="0.51" bottom="0.31" header="0.31" footer="0.31"/>
  <pageSetup blackAndWhite="1" errors="blank" horizontalDpi="600" verticalDpi="600" orientation="portrait" paperSize="9"/>
  <headerFooter scaleWithDoc="0" alignWithMargins="0">
    <oddFooter xml:space="preserve">&amp;C &amp;P </oddFooter>
  </headerFooter>
</worksheet>
</file>

<file path=xl/worksheets/sheet24.xml><?xml version="1.0" encoding="utf-8"?>
<worksheet xmlns="http://schemas.openxmlformats.org/spreadsheetml/2006/main" xmlns:r="http://schemas.openxmlformats.org/officeDocument/2006/relationships">
  <dimension ref="A1:IT12"/>
  <sheetViews>
    <sheetView view="pageBreakPreview" zoomScaleSheetLayoutView="100" workbookViewId="0" topLeftCell="A1">
      <selection activeCell="E7" sqref="E7"/>
    </sheetView>
  </sheetViews>
  <sheetFormatPr defaultColWidth="8.875" defaultRowHeight="13.5" customHeight="1"/>
  <cols>
    <col min="1" max="1" width="49.375" style="64" customWidth="1"/>
    <col min="2" max="2" width="39.75390625" style="64" customWidth="1"/>
    <col min="3" max="32" width="9.00390625" style="64" bestFit="1" customWidth="1"/>
    <col min="33" max="16384" width="8.875" style="64" customWidth="1"/>
  </cols>
  <sheetData>
    <row r="1" spans="1:254" ht="18.75">
      <c r="A1" s="65" t="s">
        <v>1258</v>
      </c>
      <c r="B1" s="65"/>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row>
    <row r="2" spans="1:2" s="64" customFormat="1" ht="30" customHeight="1">
      <c r="A2" s="73" t="s">
        <v>1259</v>
      </c>
      <c r="B2" s="74"/>
    </row>
    <row r="3" s="64" customFormat="1" ht="21" customHeight="1">
      <c r="B3" s="69" t="s">
        <v>1260</v>
      </c>
    </row>
    <row r="4" spans="1:2" s="64" customFormat="1" ht="33.75" customHeight="1">
      <c r="A4" s="70" t="s">
        <v>1261</v>
      </c>
      <c r="B4" s="79" t="s">
        <v>1093</v>
      </c>
    </row>
    <row r="5" spans="1:2" s="64" customFormat="1" ht="28.5" customHeight="1">
      <c r="A5" s="75" t="s">
        <v>1262</v>
      </c>
      <c r="B5" s="80"/>
    </row>
    <row r="6" spans="1:2" s="64" customFormat="1" ht="28.5" customHeight="1">
      <c r="A6" s="81" t="s">
        <v>1263</v>
      </c>
      <c r="B6" s="82"/>
    </row>
    <row r="7" spans="1:2" s="64" customFormat="1" ht="28.5" customHeight="1">
      <c r="A7" s="75" t="s">
        <v>1264</v>
      </c>
      <c r="B7" s="82"/>
    </row>
    <row r="8" spans="1:2" s="64" customFormat="1" ht="28.5" customHeight="1">
      <c r="A8" s="75" t="s">
        <v>1265</v>
      </c>
      <c r="B8" s="82"/>
    </row>
    <row r="9" spans="1:2" s="64" customFormat="1" ht="28.5" customHeight="1">
      <c r="A9" s="75" t="s">
        <v>1266</v>
      </c>
      <c r="B9" s="82"/>
    </row>
    <row r="10" spans="1:2" s="64" customFormat="1" ht="28.5" customHeight="1">
      <c r="A10" s="75" t="s">
        <v>1267</v>
      </c>
      <c r="B10" s="82"/>
    </row>
    <row r="11" spans="1:2" s="64" customFormat="1" ht="28.5" customHeight="1">
      <c r="A11" s="75" t="s">
        <v>1268</v>
      </c>
      <c r="B11" s="82"/>
    </row>
    <row r="12" s="64" customFormat="1" ht="36" customHeight="1">
      <c r="A12" s="64" t="s">
        <v>1269</v>
      </c>
    </row>
  </sheetData>
  <sheetProtection/>
  <mergeCells count="2">
    <mergeCell ref="A1:B1"/>
    <mergeCell ref="A2:B2"/>
  </mergeCells>
  <printOptions horizontalCentered="1"/>
  <pageMargins left="0.71" right="0.71" top="0.75" bottom="0.75" header="0.31" footer="0.31"/>
  <pageSetup horizontalDpi="600" verticalDpi="600" orientation="portrait" paperSize="9"/>
  <headerFooter scaleWithDoc="0" alignWithMargins="0">
    <oddFooter xml:space="preserve">&amp;C &amp;P </oddFooter>
  </headerFooter>
</worksheet>
</file>

<file path=xl/worksheets/sheet25.xml><?xml version="1.0" encoding="utf-8"?>
<worksheet xmlns="http://schemas.openxmlformats.org/spreadsheetml/2006/main" xmlns:r="http://schemas.openxmlformats.org/officeDocument/2006/relationships">
  <dimension ref="A1:B14"/>
  <sheetViews>
    <sheetView view="pageBreakPreview" zoomScaleSheetLayoutView="100" workbookViewId="0" topLeftCell="A1">
      <selection activeCell="K10" sqref="K10"/>
    </sheetView>
  </sheetViews>
  <sheetFormatPr defaultColWidth="9.00390625" defaultRowHeight="13.5" customHeight="1"/>
  <cols>
    <col min="1" max="1" width="51.375" style="64" customWidth="1"/>
    <col min="2" max="2" width="30.125" style="64" customWidth="1"/>
    <col min="3" max="16384" width="9.00390625" style="64" customWidth="1"/>
  </cols>
  <sheetData>
    <row r="1" spans="1:2" s="64" customFormat="1" ht="27" customHeight="1">
      <c r="A1" s="65" t="s">
        <v>1270</v>
      </c>
      <c r="B1" s="65"/>
    </row>
    <row r="2" spans="1:2" s="64" customFormat="1" ht="28.5">
      <c r="A2" s="73" t="s">
        <v>1271</v>
      </c>
      <c r="B2" s="74"/>
    </row>
    <row r="3" spans="1:2" s="64" customFormat="1" ht="29.25" customHeight="1">
      <c r="A3" s="68"/>
      <c r="B3" s="69" t="s">
        <v>1272</v>
      </c>
    </row>
    <row r="4" spans="1:2" s="64" customFormat="1" ht="29.25" customHeight="1">
      <c r="A4" s="70" t="s">
        <v>1261</v>
      </c>
      <c r="B4" s="70" t="s">
        <v>1093</v>
      </c>
    </row>
    <row r="5" spans="1:2" s="64" customFormat="1" ht="29.25" customHeight="1">
      <c r="A5" s="75" t="s">
        <v>1273</v>
      </c>
      <c r="B5" s="76"/>
    </row>
    <row r="6" spans="1:2" s="64" customFormat="1" ht="29.25" customHeight="1">
      <c r="A6" s="75" t="s">
        <v>1274</v>
      </c>
      <c r="B6" s="76"/>
    </row>
    <row r="7" spans="1:2" s="64" customFormat="1" ht="29.25" customHeight="1">
      <c r="A7" s="75" t="s">
        <v>1275</v>
      </c>
      <c r="B7" s="76"/>
    </row>
    <row r="8" spans="1:2" s="64" customFormat="1" ht="29.25" customHeight="1">
      <c r="A8" s="75" t="s">
        <v>1276</v>
      </c>
      <c r="B8" s="76"/>
    </row>
    <row r="9" spans="1:2" s="64" customFormat="1" ht="29.25" customHeight="1">
      <c r="A9" s="75" t="s">
        <v>1277</v>
      </c>
      <c r="B9" s="76"/>
    </row>
    <row r="10" spans="1:2" s="64" customFormat="1" ht="29.25" customHeight="1">
      <c r="A10" s="75" t="s">
        <v>1278</v>
      </c>
      <c r="B10" s="76"/>
    </row>
    <row r="11" spans="1:2" s="64" customFormat="1" ht="29.25" customHeight="1">
      <c r="A11" s="75" t="s">
        <v>1279</v>
      </c>
      <c r="B11" s="76"/>
    </row>
    <row r="12" spans="1:2" s="64" customFormat="1" ht="29.25" customHeight="1">
      <c r="A12" s="71"/>
      <c r="B12" s="72"/>
    </row>
    <row r="13" spans="1:2" s="64" customFormat="1" ht="29.25" customHeight="1">
      <c r="A13" s="77" t="s">
        <v>1280</v>
      </c>
      <c r="B13" s="76"/>
    </row>
    <row r="14" s="64" customFormat="1" ht="30" customHeight="1">
      <c r="A14" s="64" t="s">
        <v>1269</v>
      </c>
    </row>
  </sheetData>
  <sheetProtection/>
  <mergeCells count="2">
    <mergeCell ref="A1:B1"/>
    <mergeCell ref="A2:B2"/>
  </mergeCells>
  <printOptions horizontalCentered="1"/>
  <pageMargins left="0.71" right="0.71" top="0.75" bottom="0.75" header="0.31" footer="0.31"/>
  <pageSetup horizontalDpi="600" verticalDpi="600" orientation="portrait" paperSize="9"/>
  <headerFooter scaleWithDoc="0" alignWithMargins="0">
    <oddFooter xml:space="preserve">&amp;C &amp;P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B15"/>
  <sheetViews>
    <sheetView view="pageBreakPreview" zoomScaleSheetLayoutView="100" workbookViewId="0" topLeftCell="A1">
      <selection activeCell="B5" sqref="B5"/>
    </sheetView>
  </sheetViews>
  <sheetFormatPr defaultColWidth="9.00390625" defaultRowHeight="13.5" customHeight="1"/>
  <cols>
    <col min="1" max="1" width="56.75390625" style="63" customWidth="1"/>
    <col min="2" max="2" width="26.625" style="63" customWidth="1"/>
    <col min="3" max="16384" width="9.00390625" style="63" customWidth="1"/>
  </cols>
  <sheetData>
    <row r="1" spans="1:2" s="63" customFormat="1" ht="29.25" customHeight="1">
      <c r="A1" s="65" t="s">
        <v>1281</v>
      </c>
      <c r="B1" s="65"/>
    </row>
    <row r="2" spans="1:2" s="63" customFormat="1" ht="28.5" customHeight="1">
      <c r="A2" s="66" t="s">
        <v>1282</v>
      </c>
      <c r="B2" s="67"/>
    </row>
    <row r="3" spans="1:2" s="63" customFormat="1" ht="23.25" customHeight="1">
      <c r="A3" s="68"/>
      <c r="B3" s="69" t="s">
        <v>1283</v>
      </c>
    </row>
    <row r="4" spans="1:2" s="64" customFormat="1" ht="33" customHeight="1">
      <c r="A4" s="70" t="s">
        <v>1261</v>
      </c>
      <c r="B4" s="70" t="s">
        <v>1093</v>
      </c>
    </row>
    <row r="5" spans="1:2" s="64" customFormat="1" ht="27.75" customHeight="1">
      <c r="A5" s="71" t="s">
        <v>1284</v>
      </c>
      <c r="B5" s="72"/>
    </row>
    <row r="6" spans="1:2" s="64" customFormat="1" ht="27.75" customHeight="1">
      <c r="A6" s="71" t="s">
        <v>1285</v>
      </c>
      <c r="B6" s="72"/>
    </row>
    <row r="7" spans="1:2" s="64" customFormat="1" ht="27.75" customHeight="1">
      <c r="A7" s="71" t="s">
        <v>1286</v>
      </c>
      <c r="B7" s="72"/>
    </row>
    <row r="8" spans="1:2" s="64" customFormat="1" ht="27.75" customHeight="1">
      <c r="A8" s="71" t="s">
        <v>1287</v>
      </c>
      <c r="B8" s="72"/>
    </row>
    <row r="9" spans="1:2" s="64" customFormat="1" ht="27.75" customHeight="1">
      <c r="A9" s="71" t="s">
        <v>1288</v>
      </c>
      <c r="B9" s="72"/>
    </row>
    <row r="10" spans="1:2" s="64" customFormat="1" ht="27.75" customHeight="1">
      <c r="A10" s="71" t="s">
        <v>1289</v>
      </c>
      <c r="B10" s="72"/>
    </row>
    <row r="11" spans="1:2" s="64" customFormat="1" ht="27.75" customHeight="1">
      <c r="A11" s="71" t="s">
        <v>1290</v>
      </c>
      <c r="B11" s="72"/>
    </row>
    <row r="12" spans="1:2" s="64" customFormat="1" ht="27.75" customHeight="1">
      <c r="A12" s="71"/>
      <c r="B12" s="72"/>
    </row>
    <row r="13" spans="1:2" s="64" customFormat="1" ht="27.75" customHeight="1">
      <c r="A13" s="70" t="s">
        <v>1291</v>
      </c>
      <c r="B13" s="72"/>
    </row>
    <row r="14" spans="1:2" s="64" customFormat="1" ht="27.75" customHeight="1">
      <c r="A14" s="70" t="s">
        <v>1292</v>
      </c>
      <c r="B14" s="72"/>
    </row>
    <row r="15" s="63" customFormat="1" ht="33" customHeight="1">
      <c r="A15" s="64" t="s">
        <v>1269</v>
      </c>
    </row>
  </sheetData>
  <sheetProtection/>
  <mergeCells count="2">
    <mergeCell ref="A1:B1"/>
    <mergeCell ref="A2:B2"/>
  </mergeCells>
  <printOptions horizontalCentered="1"/>
  <pageMargins left="0.71" right="0.71" top="0.75" bottom="0.75" header="0.31" footer="0.31"/>
  <pageSetup fitToHeight="1" fitToWidth="1" horizontalDpi="600" verticalDpi="600" orientation="portrait" paperSize="9"/>
  <headerFooter scaleWithDoc="0" alignWithMargins="0">
    <oddFooter xml:space="preserve">&amp;C &amp;P </oddFooter>
  </headerFooter>
</worksheet>
</file>

<file path=xl/worksheets/sheet27.xml><?xml version="1.0" encoding="utf-8"?>
<worksheet xmlns="http://schemas.openxmlformats.org/spreadsheetml/2006/main" xmlns:r="http://schemas.openxmlformats.org/officeDocument/2006/relationships">
  <dimension ref="A1:G9"/>
  <sheetViews>
    <sheetView view="pageBreakPreview" zoomScaleNormal="115" zoomScaleSheetLayoutView="100" workbookViewId="0" topLeftCell="A1">
      <pane ySplit="6" topLeftCell="A7" activePane="bottomLeft" state="frozen"/>
      <selection pane="bottomLeft" activeCell="G21" sqref="G21"/>
    </sheetView>
  </sheetViews>
  <sheetFormatPr defaultColWidth="10.00390625" defaultRowHeight="13.5" customHeight="1"/>
  <cols>
    <col min="1" max="1" width="22.875" style="50" customWidth="1"/>
    <col min="2" max="7" width="11.375" style="50" customWidth="1"/>
    <col min="8" max="9" width="9.75390625" style="50" customWidth="1"/>
    <col min="10" max="16384" width="10.00390625" style="50" customWidth="1"/>
  </cols>
  <sheetData>
    <row r="1" spans="1:7" s="48" customFormat="1" ht="27" customHeight="1">
      <c r="A1" s="51" t="s">
        <v>1293</v>
      </c>
      <c r="B1" s="51"/>
      <c r="C1" s="52"/>
      <c r="D1" s="52"/>
      <c r="E1" s="52"/>
      <c r="F1" s="52"/>
      <c r="G1" s="52"/>
    </row>
    <row r="2" spans="1:7" s="49" customFormat="1" ht="28.5" customHeight="1">
      <c r="A2" s="53" t="s">
        <v>1294</v>
      </c>
      <c r="B2" s="53"/>
      <c r="C2" s="53"/>
      <c r="D2" s="53"/>
      <c r="E2" s="53"/>
      <c r="F2" s="53"/>
      <c r="G2" s="53"/>
    </row>
    <row r="3" spans="1:7" s="50" customFormat="1" ht="21.75" customHeight="1">
      <c r="A3" s="54"/>
      <c r="B3" s="54"/>
      <c r="C3" s="55"/>
      <c r="D3" s="55"/>
      <c r="E3" s="55"/>
      <c r="F3" s="55"/>
      <c r="G3" s="56" t="s">
        <v>1295</v>
      </c>
    </row>
    <row r="4" spans="1:7" s="50" customFormat="1" ht="25.5" customHeight="1">
      <c r="A4" s="57" t="s">
        <v>1296</v>
      </c>
      <c r="B4" s="57" t="s">
        <v>1297</v>
      </c>
      <c r="C4" s="57"/>
      <c r="D4" s="57"/>
      <c r="E4" s="57" t="s">
        <v>1298</v>
      </c>
      <c r="F4" s="57"/>
      <c r="G4" s="57"/>
    </row>
    <row r="5" spans="1:7" s="50" customFormat="1" ht="25.5" customHeight="1">
      <c r="A5" s="57"/>
      <c r="B5" s="58"/>
      <c r="C5" s="57" t="s">
        <v>1299</v>
      </c>
      <c r="D5" s="57" t="s">
        <v>1300</v>
      </c>
      <c r="E5" s="58"/>
      <c r="F5" s="57" t="s">
        <v>1299</v>
      </c>
      <c r="G5" s="57" t="s">
        <v>1300</v>
      </c>
    </row>
    <row r="6" spans="1:7" s="50" customFormat="1" ht="30" customHeight="1">
      <c r="A6" s="57" t="s">
        <v>1301</v>
      </c>
      <c r="B6" s="57" t="s">
        <v>1302</v>
      </c>
      <c r="C6" s="57" t="s">
        <v>1303</v>
      </c>
      <c r="D6" s="57" t="s">
        <v>1304</v>
      </c>
      <c r="E6" s="57" t="s">
        <v>1305</v>
      </c>
      <c r="F6" s="57" t="s">
        <v>1306</v>
      </c>
      <c r="G6" s="57" t="s">
        <v>1307</v>
      </c>
    </row>
    <row r="7" spans="1:7" s="50" customFormat="1" ht="36.75" customHeight="1">
      <c r="A7" s="59" t="s">
        <v>1308</v>
      </c>
      <c r="B7" s="60">
        <f>C7+D7</f>
        <v>132.31</v>
      </c>
      <c r="C7" s="61">
        <v>56.15</v>
      </c>
      <c r="D7" s="61">
        <v>76.16</v>
      </c>
      <c r="E7" s="60">
        <f>F7+G7</f>
        <v>132.31</v>
      </c>
      <c r="F7" s="61">
        <v>56.15</v>
      </c>
      <c r="G7" s="61">
        <v>76.16</v>
      </c>
    </row>
    <row r="8" spans="1:7" s="50" customFormat="1" ht="21.75" customHeight="1">
      <c r="A8" s="62" t="s">
        <v>1309</v>
      </c>
      <c r="B8" s="62"/>
      <c r="C8" s="62"/>
      <c r="D8" s="62"/>
      <c r="E8" s="62"/>
      <c r="F8" s="62"/>
      <c r="G8" s="62"/>
    </row>
    <row r="9" spans="1:7" s="50" customFormat="1" ht="25.5" customHeight="1">
      <c r="A9" s="54" t="s">
        <v>1310</v>
      </c>
      <c r="B9" s="54"/>
      <c r="C9" s="54"/>
      <c r="D9" s="54"/>
      <c r="E9" s="54"/>
      <c r="F9" s="54"/>
      <c r="G9" s="54"/>
    </row>
  </sheetData>
  <sheetProtection/>
  <mergeCells count="7">
    <mergeCell ref="A1:B1"/>
    <mergeCell ref="A2:G2"/>
    <mergeCell ref="B4:D4"/>
    <mergeCell ref="E4:G4"/>
    <mergeCell ref="A8:G8"/>
    <mergeCell ref="A9:G9"/>
    <mergeCell ref="A4:A5"/>
  </mergeCells>
  <printOptions horizontalCentered="1"/>
  <pageMargins left="0.39" right="0.39" top="0.39" bottom="0.39" header="0" footer="0"/>
  <pageSetup horizontalDpi="600" verticalDpi="600" orientation="portrait" paperSize="9"/>
  <headerFooter scaleWithDoc="0" alignWithMargins="0">
    <oddFooter xml:space="preserve">&amp;C &amp;P </oddFooter>
  </headerFooter>
</worksheet>
</file>

<file path=xl/worksheets/sheet28.xml><?xml version="1.0" encoding="utf-8"?>
<worksheet xmlns="http://schemas.openxmlformats.org/spreadsheetml/2006/main" xmlns:r="http://schemas.openxmlformats.org/officeDocument/2006/relationships">
  <dimension ref="A1:C14"/>
  <sheetViews>
    <sheetView view="pageBreakPreview" zoomScaleSheetLayoutView="100" workbookViewId="0" topLeftCell="A1">
      <selection activeCell="C11" sqref="C11"/>
    </sheetView>
  </sheetViews>
  <sheetFormatPr defaultColWidth="10.00390625" defaultRowHeight="13.5" customHeight="1"/>
  <cols>
    <col min="1" max="1" width="46.875" style="28" customWidth="1"/>
    <col min="2" max="3" width="14.875" style="39" customWidth="1"/>
    <col min="4" max="16384" width="10.00390625" style="28" customWidth="1"/>
  </cols>
  <sheetData>
    <row r="1" spans="1:3" s="46" customFormat="1" ht="26.25" customHeight="1">
      <c r="A1" s="40" t="s">
        <v>1311</v>
      </c>
      <c r="B1" s="47"/>
      <c r="C1" s="47"/>
    </row>
    <row r="2" spans="1:3" s="27" customFormat="1" ht="28.5" customHeight="1">
      <c r="A2" s="42" t="s">
        <v>1312</v>
      </c>
      <c r="B2" s="42"/>
      <c r="C2" s="42"/>
    </row>
    <row r="3" spans="1:3" s="28" customFormat="1" ht="19.5" customHeight="1">
      <c r="A3" s="38"/>
      <c r="B3" s="31"/>
      <c r="C3" s="31" t="s">
        <v>1295</v>
      </c>
    </row>
    <row r="4" spans="1:3" s="28" customFormat="1" ht="46.5" customHeight="1">
      <c r="A4" s="32" t="s">
        <v>1313</v>
      </c>
      <c r="B4" s="32" t="s">
        <v>1093</v>
      </c>
      <c r="C4" s="32" t="s">
        <v>33</v>
      </c>
    </row>
    <row r="5" spans="1:3" s="28" customFormat="1" ht="39" customHeight="1">
      <c r="A5" s="43" t="s">
        <v>1314</v>
      </c>
      <c r="B5" s="44"/>
      <c r="C5" s="44">
        <v>50.9463</v>
      </c>
    </row>
    <row r="6" spans="1:3" s="28" customFormat="1" ht="39" customHeight="1">
      <c r="A6" s="43" t="s">
        <v>1315</v>
      </c>
      <c r="B6" s="44">
        <v>56.15</v>
      </c>
      <c r="C6" s="44"/>
    </row>
    <row r="7" spans="1:3" s="28" customFormat="1" ht="39" customHeight="1">
      <c r="A7" s="43" t="s">
        <v>1316</v>
      </c>
      <c r="B7" s="44">
        <v>13.5494</v>
      </c>
      <c r="C7" s="44">
        <v>13.5494</v>
      </c>
    </row>
    <row r="8" spans="1:3" s="28" customFormat="1" ht="39" customHeight="1">
      <c r="A8" s="43" t="s">
        <v>1317</v>
      </c>
      <c r="B8" s="44"/>
      <c r="C8" s="44"/>
    </row>
    <row r="9" spans="1:3" s="28" customFormat="1" ht="39" customHeight="1">
      <c r="A9" s="43" t="s">
        <v>1318</v>
      </c>
      <c r="B9" s="44">
        <v>13.5494</v>
      </c>
      <c r="C9" s="44">
        <v>13.5494</v>
      </c>
    </row>
    <row r="10" spans="1:3" s="28" customFormat="1" ht="39" customHeight="1">
      <c r="A10" s="43" t="s">
        <v>1319</v>
      </c>
      <c r="B10" s="44">
        <v>11.81</v>
      </c>
      <c r="C10" s="44">
        <v>11.81</v>
      </c>
    </row>
    <row r="11" spans="1:3" s="28" customFormat="1" ht="39" customHeight="1">
      <c r="A11" s="43" t="s">
        <v>1320</v>
      </c>
      <c r="B11" s="44"/>
      <c r="C11" s="44">
        <v>56.15</v>
      </c>
    </row>
    <row r="12" spans="1:3" s="28" customFormat="1" ht="39" customHeight="1">
      <c r="A12" s="43" t="s">
        <v>1321</v>
      </c>
      <c r="B12" s="45"/>
      <c r="C12" s="45"/>
    </row>
    <row r="13" spans="1:3" s="28" customFormat="1" ht="39" customHeight="1">
      <c r="A13" s="43" t="s">
        <v>1322</v>
      </c>
      <c r="B13" s="45"/>
      <c r="C13" s="45"/>
    </row>
    <row r="14" spans="1:3" s="28" customFormat="1" ht="38.25" customHeight="1">
      <c r="A14" s="38" t="s">
        <v>1323</v>
      </c>
      <c r="B14" s="31"/>
      <c r="C14" s="31"/>
    </row>
  </sheetData>
  <sheetProtection/>
  <mergeCells count="2">
    <mergeCell ref="A2:C2"/>
    <mergeCell ref="A14:C14"/>
  </mergeCells>
  <printOptions horizontalCentered="1"/>
  <pageMargins left="0.39" right="0.39" top="0.51" bottom="0.39" header="0" footer="0"/>
  <pageSetup horizontalDpi="600" verticalDpi="600" orientation="portrait" paperSize="9"/>
  <headerFooter scaleWithDoc="0" alignWithMargins="0">
    <oddFooter>&amp;C &amp;P</oddFooter>
  </headerFooter>
</worksheet>
</file>

<file path=xl/worksheets/sheet29.xml><?xml version="1.0" encoding="utf-8"?>
<worksheet xmlns="http://schemas.openxmlformats.org/spreadsheetml/2006/main" xmlns:r="http://schemas.openxmlformats.org/officeDocument/2006/relationships">
  <dimension ref="A1:C12"/>
  <sheetViews>
    <sheetView view="pageBreakPreview" zoomScaleSheetLayoutView="100" workbookViewId="0" topLeftCell="A4">
      <selection activeCell="C7" sqref="C5:C7"/>
    </sheetView>
  </sheetViews>
  <sheetFormatPr defaultColWidth="10.00390625" defaultRowHeight="13.5" customHeight="1"/>
  <cols>
    <col min="1" max="1" width="45.625" style="28" customWidth="1"/>
    <col min="2" max="2" width="17.00390625" style="39" customWidth="1"/>
    <col min="3" max="3" width="19.875" style="39" customWidth="1"/>
    <col min="4" max="4" width="9.75390625" style="28" customWidth="1"/>
    <col min="5" max="16384" width="10.00390625" style="28" customWidth="1"/>
  </cols>
  <sheetData>
    <row r="1" spans="1:3" s="26" customFormat="1" ht="18" customHeight="1">
      <c r="A1" s="40" t="s">
        <v>1324</v>
      </c>
      <c r="B1" s="41"/>
      <c r="C1" s="41"/>
    </row>
    <row r="2" spans="1:3" s="27" customFormat="1" ht="48" customHeight="1">
      <c r="A2" s="42" t="s">
        <v>1325</v>
      </c>
      <c r="B2" s="42"/>
      <c r="C2" s="42"/>
    </row>
    <row r="3" spans="1:3" s="28" customFormat="1" ht="33" customHeight="1">
      <c r="A3" s="38"/>
      <c r="B3" s="31"/>
      <c r="C3" s="31" t="s">
        <v>1295</v>
      </c>
    </row>
    <row r="4" spans="1:3" s="28" customFormat="1" ht="66.75" customHeight="1">
      <c r="A4" s="32" t="s">
        <v>1313</v>
      </c>
      <c r="B4" s="32" t="s">
        <v>1093</v>
      </c>
      <c r="C4" s="32" t="s">
        <v>33</v>
      </c>
    </row>
    <row r="5" spans="1:3" s="28" customFormat="1" ht="58.5" customHeight="1">
      <c r="A5" s="43" t="s">
        <v>1326</v>
      </c>
      <c r="B5" s="44"/>
      <c r="C5" s="44">
        <v>54.5</v>
      </c>
    </row>
    <row r="6" spans="1:3" s="28" customFormat="1" ht="58.5" customHeight="1">
      <c r="A6" s="43" t="s">
        <v>1327</v>
      </c>
      <c r="B6" s="44">
        <v>76.16</v>
      </c>
      <c r="C6" s="44"/>
    </row>
    <row r="7" spans="1:3" s="28" customFormat="1" ht="58.5" customHeight="1">
      <c r="A7" s="43" t="s">
        <v>1328</v>
      </c>
      <c r="B7" s="44">
        <v>21.66</v>
      </c>
      <c r="C7" s="44">
        <v>21.66</v>
      </c>
    </row>
    <row r="8" spans="1:3" s="28" customFormat="1" ht="58.5" customHeight="1">
      <c r="A8" s="43" t="s">
        <v>1329</v>
      </c>
      <c r="B8" s="44">
        <v>1.66</v>
      </c>
      <c r="C8" s="44">
        <v>1.66</v>
      </c>
    </row>
    <row r="9" spans="1:3" s="28" customFormat="1" ht="58.5" customHeight="1">
      <c r="A9" s="43" t="s">
        <v>1330</v>
      </c>
      <c r="B9" s="44"/>
      <c r="C9" s="44">
        <v>76.16</v>
      </c>
    </row>
    <row r="10" spans="1:3" s="28" customFormat="1" ht="58.5" customHeight="1">
      <c r="A10" s="43" t="s">
        <v>1331</v>
      </c>
      <c r="B10" s="44"/>
      <c r="C10" s="44"/>
    </row>
    <row r="11" spans="1:3" s="28" customFormat="1" ht="58.5" customHeight="1">
      <c r="A11" s="43" t="s">
        <v>1332</v>
      </c>
      <c r="B11" s="45"/>
      <c r="C11" s="45"/>
    </row>
    <row r="12" spans="1:3" s="28" customFormat="1" ht="52.5" customHeight="1">
      <c r="A12" s="38" t="s">
        <v>1333</v>
      </c>
      <c r="B12" s="31"/>
      <c r="C12" s="31"/>
    </row>
  </sheetData>
  <sheetProtection/>
  <mergeCells count="2">
    <mergeCell ref="A2:C2"/>
    <mergeCell ref="A12:C12"/>
  </mergeCells>
  <printOptions horizontalCentered="1"/>
  <pageMargins left="0.39" right="0.39" top="0.71" bottom="0.39" header="0" footer="0"/>
  <pageSetup horizontalDpi="600" verticalDpi="600" orientation="portrait" paperSize="9"/>
  <headerFooter scaleWithDoc="0" alignWithMargins="0">
    <oddFooter xml:space="preserve">&amp;C &amp;P </oddFooter>
  </headerFooter>
</worksheet>
</file>

<file path=xl/worksheets/sheet3.xml><?xml version="1.0" encoding="utf-8"?>
<worksheet xmlns="http://schemas.openxmlformats.org/spreadsheetml/2006/main" xmlns:r="http://schemas.openxmlformats.org/officeDocument/2006/relationships">
  <sheetPr>
    <tabColor rgb="FFFF0000"/>
  </sheetPr>
  <dimension ref="A1:H38"/>
  <sheetViews>
    <sheetView showZeros="0" zoomScaleSheetLayoutView="100" workbookViewId="0" topLeftCell="A13">
      <selection activeCell="F35" sqref="F35"/>
    </sheetView>
  </sheetViews>
  <sheetFormatPr defaultColWidth="9.00390625" defaultRowHeight="21.75" customHeight="1"/>
  <cols>
    <col min="1" max="1" width="21.875" style="505" customWidth="1"/>
    <col min="2" max="2" width="16.125" style="506" customWidth="1"/>
    <col min="3" max="3" width="19.625" style="506" customWidth="1"/>
    <col min="4" max="4" width="19.00390625" style="507" customWidth="1"/>
    <col min="5" max="5" width="27.25390625" style="505" customWidth="1"/>
    <col min="6" max="7" width="16.625" style="506" customWidth="1"/>
    <col min="8" max="8" width="15.375" style="507" customWidth="1"/>
    <col min="9" max="235" width="9.00390625" style="505" customWidth="1"/>
    <col min="236" max="236" width="4.875" style="505" customWidth="1"/>
    <col min="237" max="16384" width="9.00390625" style="505" customWidth="1"/>
  </cols>
  <sheetData>
    <row r="1" spans="1:8" s="505" customFormat="1" ht="21" customHeight="1">
      <c r="A1" s="51" t="s">
        <v>58</v>
      </c>
      <c r="B1" s="87"/>
      <c r="C1" s="87"/>
      <c r="D1" s="508"/>
      <c r="E1" s="51"/>
      <c r="F1" s="87"/>
      <c r="G1" s="87"/>
      <c r="H1" s="508"/>
    </row>
    <row r="2" spans="1:8" s="505" customFormat="1" ht="23.25" customHeight="1">
      <c r="A2" s="509" t="s">
        <v>59</v>
      </c>
      <c r="B2" s="509"/>
      <c r="C2" s="509"/>
      <c r="D2" s="510"/>
      <c r="E2" s="509"/>
      <c r="F2" s="509"/>
      <c r="G2" s="509"/>
      <c r="H2" s="510"/>
    </row>
    <row r="3" spans="1:8" s="505" customFormat="1" ht="18" customHeight="1">
      <c r="A3" s="511"/>
      <c r="B3" s="511"/>
      <c r="C3" s="511"/>
      <c r="D3" s="512"/>
      <c r="E3" s="511"/>
      <c r="F3" s="511"/>
      <c r="G3" s="511"/>
      <c r="H3" s="289" t="s">
        <v>2</v>
      </c>
    </row>
    <row r="4" spans="1:8" s="505" customFormat="1" ht="21" customHeight="1">
      <c r="A4" s="331" t="s">
        <v>3</v>
      </c>
      <c r="B4" s="277" t="s">
        <v>4</v>
      </c>
      <c r="C4" s="277" t="s">
        <v>5</v>
      </c>
      <c r="D4" s="513" t="s">
        <v>60</v>
      </c>
      <c r="E4" s="331" t="s">
        <v>32</v>
      </c>
      <c r="F4" s="277" t="s">
        <v>4</v>
      </c>
      <c r="G4" s="277" t="s">
        <v>5</v>
      </c>
      <c r="H4" s="513" t="s">
        <v>60</v>
      </c>
    </row>
    <row r="5" spans="1:8" s="505" customFormat="1" ht="24" customHeight="1">
      <c r="A5" s="331" t="s">
        <v>7</v>
      </c>
      <c r="B5" s="210">
        <f aca="true" t="shared" si="0" ref="B5:G5">B6+B29</f>
        <v>691293</v>
      </c>
      <c r="C5" s="210">
        <f t="shared" si="0"/>
        <v>767746</v>
      </c>
      <c r="D5" s="514" t="s">
        <v>61</v>
      </c>
      <c r="E5" s="331" t="s">
        <v>7</v>
      </c>
      <c r="F5" s="210">
        <f t="shared" si="0"/>
        <v>691293</v>
      </c>
      <c r="G5" s="210">
        <f t="shared" si="0"/>
        <v>767746</v>
      </c>
      <c r="H5" s="515" t="s">
        <v>61</v>
      </c>
    </row>
    <row r="6" spans="1:8" s="505" customFormat="1" ht="21" customHeight="1">
      <c r="A6" s="302" t="s">
        <v>62</v>
      </c>
      <c r="B6" s="210">
        <f>B7+B21</f>
        <v>102211</v>
      </c>
      <c r="C6" s="210">
        <f>C7+C21</f>
        <v>130347</v>
      </c>
      <c r="D6" s="356">
        <f>(C6-B6)/B6*100</f>
        <v>27.5273698525599</v>
      </c>
      <c r="E6" s="302" t="s">
        <v>63</v>
      </c>
      <c r="F6" s="210">
        <f>SUM(F7:F26)</f>
        <v>547746</v>
      </c>
      <c r="G6" s="210">
        <f>SUM(G7:G26)</f>
        <v>542404</v>
      </c>
      <c r="H6" s="356">
        <f>(G6-F6)/F6*100</f>
        <v>-0.9752695592482646</v>
      </c>
    </row>
    <row r="7" spans="1:8" s="505" customFormat="1" ht="19.5" customHeight="1">
      <c r="A7" s="159" t="s">
        <v>64</v>
      </c>
      <c r="B7" s="316">
        <f>SUM(B8:B20)</f>
        <v>35112</v>
      </c>
      <c r="C7" s="316">
        <f>SUM(C8:C20)</f>
        <v>55301</v>
      </c>
      <c r="D7" s="356">
        <f aca="true" t="shared" si="1" ref="D7:D29">(C7-B7)/B7*100</f>
        <v>57.49886078833447</v>
      </c>
      <c r="E7" s="305" t="s">
        <v>35</v>
      </c>
      <c r="F7" s="516">
        <v>50845</v>
      </c>
      <c r="G7" s="517">
        <v>49063</v>
      </c>
      <c r="H7" s="356">
        <f aca="true" t="shared" si="2" ref="H7:H26">(G7-F7)/F7*100</f>
        <v>-3.504769397187531</v>
      </c>
    </row>
    <row r="8" spans="1:8" s="505" customFormat="1" ht="19.5" customHeight="1">
      <c r="A8" s="159" t="s">
        <v>10</v>
      </c>
      <c r="B8" s="518">
        <v>3209</v>
      </c>
      <c r="C8" s="306">
        <v>26042</v>
      </c>
      <c r="D8" s="356">
        <f t="shared" si="1"/>
        <v>711.5300716734185</v>
      </c>
      <c r="E8" s="305" t="s">
        <v>36</v>
      </c>
      <c r="F8" s="519">
        <v>17950</v>
      </c>
      <c r="G8" s="517">
        <v>16793</v>
      </c>
      <c r="H8" s="356">
        <f t="shared" si="2"/>
        <v>-6.445682451253481</v>
      </c>
    </row>
    <row r="9" spans="1:8" s="505" customFormat="1" ht="19.5" customHeight="1">
      <c r="A9" s="159" t="s">
        <v>11</v>
      </c>
      <c r="B9" s="518">
        <v>5026</v>
      </c>
      <c r="C9" s="306">
        <v>5828</v>
      </c>
      <c r="D9" s="356">
        <f t="shared" si="1"/>
        <v>15.957023477914841</v>
      </c>
      <c r="E9" s="305" t="s">
        <v>37</v>
      </c>
      <c r="F9" s="519">
        <v>108759</v>
      </c>
      <c r="G9" s="517">
        <v>109005</v>
      </c>
      <c r="H9" s="356">
        <f t="shared" si="2"/>
        <v>0.22618817753013543</v>
      </c>
    </row>
    <row r="10" spans="1:8" s="505" customFormat="1" ht="19.5" customHeight="1">
      <c r="A10" s="159" t="s">
        <v>12</v>
      </c>
      <c r="B10" s="518">
        <v>3925</v>
      </c>
      <c r="C10" s="306">
        <v>2126</v>
      </c>
      <c r="D10" s="356">
        <f t="shared" si="1"/>
        <v>-45.8343949044586</v>
      </c>
      <c r="E10" s="305" t="s">
        <v>38</v>
      </c>
      <c r="F10" s="519">
        <v>1132</v>
      </c>
      <c r="G10" s="517">
        <v>1143</v>
      </c>
      <c r="H10" s="356">
        <f t="shared" si="2"/>
        <v>0.9717314487632509</v>
      </c>
    </row>
    <row r="11" spans="1:8" s="505" customFormat="1" ht="19.5" customHeight="1">
      <c r="A11" s="159" t="s">
        <v>13</v>
      </c>
      <c r="B11" s="518">
        <v>1457</v>
      </c>
      <c r="C11" s="306">
        <v>1677</v>
      </c>
      <c r="D11" s="356">
        <f t="shared" si="1"/>
        <v>15.099519560741248</v>
      </c>
      <c r="E11" s="305" t="s">
        <v>39</v>
      </c>
      <c r="F11" s="519">
        <v>5625</v>
      </c>
      <c r="G11" s="517">
        <v>5715</v>
      </c>
      <c r="H11" s="356">
        <f t="shared" si="2"/>
        <v>1.6</v>
      </c>
    </row>
    <row r="12" spans="1:8" s="505" customFormat="1" ht="19.5" customHeight="1">
      <c r="A12" s="159" t="s">
        <v>14</v>
      </c>
      <c r="B12" s="518">
        <v>2119</v>
      </c>
      <c r="C12" s="306">
        <v>2416</v>
      </c>
      <c r="D12" s="356">
        <f t="shared" si="1"/>
        <v>14.016045304388863</v>
      </c>
      <c r="E12" s="305" t="s">
        <v>40</v>
      </c>
      <c r="F12" s="519">
        <v>83938</v>
      </c>
      <c r="G12" s="517">
        <v>89236</v>
      </c>
      <c r="H12" s="356">
        <f t="shared" si="2"/>
        <v>6.31180156782387</v>
      </c>
    </row>
    <row r="13" spans="1:8" s="505" customFormat="1" ht="19.5" customHeight="1">
      <c r="A13" s="159" t="s">
        <v>15</v>
      </c>
      <c r="B13" s="518">
        <v>3242</v>
      </c>
      <c r="C13" s="306">
        <v>2523</v>
      </c>
      <c r="D13" s="356">
        <f t="shared" si="1"/>
        <v>-22.17766810610734</v>
      </c>
      <c r="E13" s="305" t="s">
        <v>41</v>
      </c>
      <c r="F13" s="519">
        <v>40864</v>
      </c>
      <c r="G13" s="517">
        <v>50821</v>
      </c>
      <c r="H13" s="356">
        <f t="shared" si="2"/>
        <v>24.36619028974158</v>
      </c>
    </row>
    <row r="14" spans="1:8" s="505" customFormat="1" ht="19.5" customHeight="1">
      <c r="A14" s="159" t="s">
        <v>16</v>
      </c>
      <c r="B14" s="518">
        <v>798</v>
      </c>
      <c r="C14" s="306">
        <v>1459</v>
      </c>
      <c r="D14" s="356">
        <f t="shared" si="1"/>
        <v>82.83208020050125</v>
      </c>
      <c r="E14" s="305" t="s">
        <v>42</v>
      </c>
      <c r="F14" s="519">
        <v>26350</v>
      </c>
      <c r="G14" s="517">
        <v>18611</v>
      </c>
      <c r="H14" s="356">
        <f t="shared" si="2"/>
        <v>-29.37001897533207</v>
      </c>
    </row>
    <row r="15" spans="1:8" s="505" customFormat="1" ht="19.5" customHeight="1">
      <c r="A15" s="159" t="s">
        <v>17</v>
      </c>
      <c r="B15" s="518">
        <v>1806</v>
      </c>
      <c r="C15" s="306">
        <v>642</v>
      </c>
      <c r="D15" s="356">
        <f t="shared" si="1"/>
        <v>-64.45182724252491</v>
      </c>
      <c r="E15" s="305" t="s">
        <v>43</v>
      </c>
      <c r="F15" s="519">
        <v>12698</v>
      </c>
      <c r="G15" s="517">
        <v>9829</v>
      </c>
      <c r="H15" s="356">
        <f t="shared" si="2"/>
        <v>-22.59410930855253</v>
      </c>
    </row>
    <row r="16" spans="1:8" s="505" customFormat="1" ht="19.5" customHeight="1">
      <c r="A16" s="159" t="s">
        <v>18</v>
      </c>
      <c r="B16" s="518">
        <v>1742</v>
      </c>
      <c r="C16" s="306">
        <v>2557</v>
      </c>
      <c r="D16" s="356">
        <f t="shared" si="1"/>
        <v>46.785304247990815</v>
      </c>
      <c r="E16" s="305" t="s">
        <v>44</v>
      </c>
      <c r="F16" s="519">
        <v>108959</v>
      </c>
      <c r="G16" s="517">
        <v>109000</v>
      </c>
      <c r="H16" s="356">
        <f t="shared" si="2"/>
        <v>0.037628832863737735</v>
      </c>
    </row>
    <row r="17" spans="1:8" s="505" customFormat="1" ht="19.5" customHeight="1">
      <c r="A17" s="159" t="s">
        <v>19</v>
      </c>
      <c r="B17" s="520">
        <v>2400</v>
      </c>
      <c r="C17" s="306">
        <v>684</v>
      </c>
      <c r="D17" s="356">
        <f t="shared" si="1"/>
        <v>-71.5</v>
      </c>
      <c r="E17" s="305" t="s">
        <v>45</v>
      </c>
      <c r="F17" s="519">
        <v>32257</v>
      </c>
      <c r="G17" s="517">
        <v>22990</v>
      </c>
      <c r="H17" s="356">
        <f t="shared" si="2"/>
        <v>-28.728648045385498</v>
      </c>
    </row>
    <row r="18" spans="1:8" s="505" customFormat="1" ht="19.5" customHeight="1">
      <c r="A18" s="159" t="s">
        <v>20</v>
      </c>
      <c r="B18" s="520">
        <v>4652</v>
      </c>
      <c r="C18" s="306">
        <v>4370</v>
      </c>
      <c r="D18" s="356">
        <f t="shared" si="1"/>
        <v>-6.0619088564058465</v>
      </c>
      <c r="E18" s="305" t="s">
        <v>65</v>
      </c>
      <c r="F18" s="519">
        <v>537</v>
      </c>
      <c r="G18" s="517">
        <v>674</v>
      </c>
      <c r="H18" s="356">
        <f t="shared" si="2"/>
        <v>25.512104283054004</v>
      </c>
    </row>
    <row r="19" spans="1:8" s="505" customFormat="1" ht="19.5" customHeight="1">
      <c r="A19" s="159" t="s">
        <v>21</v>
      </c>
      <c r="B19" s="520">
        <v>4693</v>
      </c>
      <c r="C19" s="306">
        <v>4890</v>
      </c>
      <c r="D19" s="356">
        <f t="shared" si="1"/>
        <v>4.1977413168548905</v>
      </c>
      <c r="E19" s="305" t="s">
        <v>47</v>
      </c>
      <c r="F19" s="519">
        <v>1256</v>
      </c>
      <c r="G19" s="517">
        <v>1754</v>
      </c>
      <c r="H19" s="356">
        <f t="shared" si="2"/>
        <v>39.64968152866242</v>
      </c>
    </row>
    <row r="20" spans="1:8" s="505" customFormat="1" ht="19.5" customHeight="1">
      <c r="A20" s="159" t="s">
        <v>22</v>
      </c>
      <c r="B20" s="521">
        <v>43</v>
      </c>
      <c r="C20" s="306">
        <v>87</v>
      </c>
      <c r="D20" s="356">
        <f t="shared" si="1"/>
        <v>102.32558139534885</v>
      </c>
      <c r="E20" s="305" t="s">
        <v>48</v>
      </c>
      <c r="F20" s="522"/>
      <c r="G20" s="517">
        <v>248</v>
      </c>
      <c r="H20" s="356"/>
    </row>
    <row r="21" spans="1:8" s="505" customFormat="1" ht="19.5" customHeight="1">
      <c r="A21" s="159" t="s">
        <v>66</v>
      </c>
      <c r="B21" s="311">
        <f>SUM(B22:B28)</f>
        <v>67099</v>
      </c>
      <c r="C21" s="311">
        <f>SUM(C22:C28)</f>
        <v>75046</v>
      </c>
      <c r="D21" s="356">
        <f t="shared" si="1"/>
        <v>11.843693646701144</v>
      </c>
      <c r="E21" s="305" t="s">
        <v>49</v>
      </c>
      <c r="F21" s="523">
        <v>3954</v>
      </c>
      <c r="G21" s="517">
        <v>3373</v>
      </c>
      <c r="H21" s="356">
        <f>(G21-F21)/F21*100</f>
        <v>-14.693980778958018</v>
      </c>
    </row>
    <row r="22" spans="1:8" s="505" customFormat="1" ht="19.5" customHeight="1">
      <c r="A22" s="159" t="s">
        <v>67</v>
      </c>
      <c r="B22" s="308">
        <v>6970</v>
      </c>
      <c r="C22" s="308">
        <v>2467</v>
      </c>
      <c r="D22" s="356">
        <f t="shared" si="1"/>
        <v>-64.6054519368723</v>
      </c>
      <c r="E22" s="305" t="s">
        <v>50</v>
      </c>
      <c r="F22" s="523">
        <v>25897</v>
      </c>
      <c r="G22" s="517">
        <v>29348</v>
      </c>
      <c r="H22" s="356">
        <f>(G22-F22)/F22*100</f>
        <v>13.325867861142218</v>
      </c>
    </row>
    <row r="23" spans="1:8" s="505" customFormat="1" ht="19.5" customHeight="1">
      <c r="A23" s="159" t="s">
        <v>68</v>
      </c>
      <c r="B23" s="308">
        <v>2010</v>
      </c>
      <c r="C23" s="308">
        <v>3018</v>
      </c>
      <c r="D23" s="356">
        <f t="shared" si="1"/>
        <v>50.14925373134328</v>
      </c>
      <c r="E23" s="305" t="s">
        <v>51</v>
      </c>
      <c r="F23" s="523">
        <v>6186</v>
      </c>
      <c r="G23" s="517">
        <v>7029</v>
      </c>
      <c r="H23" s="356">
        <f>(G23-F23)/F23*100</f>
        <v>13.627546071774976</v>
      </c>
    </row>
    <row r="24" spans="1:8" s="505" customFormat="1" ht="19.5" customHeight="1">
      <c r="A24" s="159" t="s">
        <v>69</v>
      </c>
      <c r="B24" s="308">
        <v>6081</v>
      </c>
      <c r="C24" s="308">
        <v>6957</v>
      </c>
      <c r="D24" s="356">
        <f t="shared" si="1"/>
        <v>14.405525407005426</v>
      </c>
      <c r="E24" s="305" t="s">
        <v>52</v>
      </c>
      <c r="F24" s="524">
        <v>3123</v>
      </c>
      <c r="G24" s="517">
        <v>288</v>
      </c>
      <c r="H24" s="356"/>
    </row>
    <row r="25" spans="1:8" s="505" customFormat="1" ht="19.5" customHeight="1">
      <c r="A25" s="159" t="s">
        <v>70</v>
      </c>
      <c r="B25" s="525">
        <v>41554</v>
      </c>
      <c r="C25" s="308">
        <v>53285</v>
      </c>
      <c r="D25" s="356">
        <f t="shared" si="1"/>
        <v>28.230735909900375</v>
      </c>
      <c r="E25" s="305" t="s">
        <v>53</v>
      </c>
      <c r="F25" s="526">
        <v>17411</v>
      </c>
      <c r="G25" s="517">
        <v>17479</v>
      </c>
      <c r="H25" s="356">
        <f>(G25-F25)/F25*100</f>
        <v>0.39055769341221064</v>
      </c>
    </row>
    <row r="26" spans="1:8" s="505" customFormat="1" ht="19.5" customHeight="1">
      <c r="A26" s="159" t="s">
        <v>71</v>
      </c>
      <c r="B26" s="311">
        <v>8320</v>
      </c>
      <c r="C26" s="308">
        <v>6192</v>
      </c>
      <c r="D26" s="356">
        <f t="shared" si="1"/>
        <v>-25.576923076923073</v>
      </c>
      <c r="E26" s="527" t="s">
        <v>54</v>
      </c>
      <c r="F26" s="528">
        <v>5</v>
      </c>
      <c r="G26" s="517">
        <v>5</v>
      </c>
      <c r="H26" s="529"/>
    </row>
    <row r="27" spans="1:8" s="505" customFormat="1" ht="19.5" customHeight="1">
      <c r="A27" s="159" t="s">
        <v>72</v>
      </c>
      <c r="B27" s="311">
        <v>836</v>
      </c>
      <c r="C27" s="308">
        <v>1168</v>
      </c>
      <c r="D27" s="356">
        <f t="shared" si="1"/>
        <v>39.71291866028708</v>
      </c>
      <c r="E27" s="522"/>
      <c r="F27" s="524"/>
      <c r="G27" s="524"/>
      <c r="H27" s="515"/>
    </row>
    <row r="28" spans="1:8" s="505" customFormat="1" ht="19.5" customHeight="1">
      <c r="A28" s="159" t="s">
        <v>73</v>
      </c>
      <c r="B28" s="530">
        <v>1328</v>
      </c>
      <c r="C28" s="308">
        <v>1959</v>
      </c>
      <c r="D28" s="356">
        <f t="shared" si="1"/>
        <v>47.515060240963855</v>
      </c>
      <c r="E28" s="522"/>
      <c r="F28" s="524"/>
      <c r="G28" s="524"/>
      <c r="H28" s="515"/>
    </row>
    <row r="29" spans="1:8" s="505" customFormat="1" ht="25.5" customHeight="1">
      <c r="A29" s="302" t="s">
        <v>74</v>
      </c>
      <c r="B29" s="210">
        <f>SUM(B30:B34)</f>
        <v>589082</v>
      </c>
      <c r="C29" s="210">
        <f>SUM(C30:C34)</f>
        <v>637399</v>
      </c>
      <c r="D29" s="356"/>
      <c r="E29" s="302" t="s">
        <v>75</v>
      </c>
      <c r="F29" s="210">
        <f>SUM(F30:F33)</f>
        <v>143547</v>
      </c>
      <c r="G29" s="210">
        <f>SUM(G30:G34)</f>
        <v>225342</v>
      </c>
      <c r="H29" s="515"/>
    </row>
    <row r="30" spans="1:8" s="505" customFormat="1" ht="21" customHeight="1">
      <c r="A30" s="136" t="s">
        <v>76</v>
      </c>
      <c r="B30" s="531">
        <v>434034</v>
      </c>
      <c r="C30" s="531">
        <v>400722</v>
      </c>
      <c r="D30" s="356"/>
      <c r="E30" s="136" t="s">
        <v>77</v>
      </c>
      <c r="F30" s="311">
        <v>17892</v>
      </c>
      <c r="G30" s="311">
        <v>28377</v>
      </c>
      <c r="H30" s="515"/>
    </row>
    <row r="31" spans="1:8" s="505" customFormat="1" ht="21" customHeight="1">
      <c r="A31" s="136" t="s">
        <v>78</v>
      </c>
      <c r="B31" s="311">
        <v>10741</v>
      </c>
      <c r="C31" s="311">
        <v>39620</v>
      </c>
      <c r="D31" s="356"/>
      <c r="E31" s="136" t="s">
        <v>79</v>
      </c>
      <c r="F31" s="311">
        <v>85472</v>
      </c>
      <c r="G31" s="532">
        <v>118628</v>
      </c>
      <c r="H31" s="515"/>
    </row>
    <row r="32" spans="1:8" s="505" customFormat="1" ht="21" customHeight="1">
      <c r="A32" s="136" t="s">
        <v>80</v>
      </c>
      <c r="B32" s="311">
        <v>39000</v>
      </c>
      <c r="C32" s="311">
        <v>61000</v>
      </c>
      <c r="D32" s="356"/>
      <c r="E32" s="136" t="s">
        <v>81</v>
      </c>
      <c r="F32" s="311">
        <v>563</v>
      </c>
      <c r="G32" s="311">
        <v>18225</v>
      </c>
      <c r="H32" s="515"/>
    </row>
    <row r="33" spans="1:8" s="505" customFormat="1" ht="21" customHeight="1">
      <c r="A33" s="136" t="s">
        <v>82</v>
      </c>
      <c r="B33" s="311">
        <v>104900</v>
      </c>
      <c r="C33" s="311">
        <v>135494</v>
      </c>
      <c r="D33" s="356"/>
      <c r="E33" s="136" t="s">
        <v>83</v>
      </c>
      <c r="F33" s="311">
        <v>39620</v>
      </c>
      <c r="G33" s="311">
        <v>60037</v>
      </c>
      <c r="H33" s="515"/>
    </row>
    <row r="34" spans="1:8" s="505" customFormat="1" ht="21" customHeight="1">
      <c r="A34" s="136" t="s">
        <v>84</v>
      </c>
      <c r="B34" s="311">
        <v>407</v>
      </c>
      <c r="C34" s="311">
        <v>563</v>
      </c>
      <c r="D34" s="356"/>
      <c r="E34" s="136" t="s">
        <v>85</v>
      </c>
      <c r="F34" s="524"/>
      <c r="G34" s="524">
        <v>75</v>
      </c>
      <c r="H34" s="533"/>
    </row>
    <row r="35" spans="1:8" s="505" customFormat="1" ht="21.75" customHeight="1">
      <c r="A35" s="505" t="s">
        <v>86</v>
      </c>
      <c r="B35" s="506"/>
      <c r="C35" s="506"/>
      <c r="D35" s="507"/>
      <c r="F35" s="506"/>
      <c r="G35" s="506"/>
      <c r="H35" s="507"/>
    </row>
    <row r="36" spans="2:8" s="505" customFormat="1" ht="21.75" customHeight="1">
      <c r="B36" s="506"/>
      <c r="C36" s="506"/>
      <c r="D36" s="507"/>
      <c r="E36" s="534"/>
      <c r="F36" s="535"/>
      <c r="G36" s="536"/>
      <c r="H36" s="507"/>
    </row>
    <row r="37" spans="2:8" s="505" customFormat="1" ht="21.75" customHeight="1">
      <c r="B37" s="506"/>
      <c r="C37" s="506"/>
      <c r="D37" s="507"/>
      <c r="E37" s="537"/>
      <c r="F37" s="538"/>
      <c r="G37" s="539"/>
      <c r="H37" s="507"/>
    </row>
    <row r="38" spans="2:8" s="505" customFormat="1" ht="21.75" customHeight="1">
      <c r="B38" s="506"/>
      <c r="C38" s="506"/>
      <c r="D38" s="507"/>
      <c r="E38" s="537"/>
      <c r="F38" s="538"/>
      <c r="G38" s="539"/>
      <c r="H38" s="507"/>
    </row>
  </sheetData>
  <sheetProtection/>
  <mergeCells count="2">
    <mergeCell ref="A1:H1"/>
    <mergeCell ref="A2:H2"/>
  </mergeCells>
  <printOptions horizontalCentered="1"/>
  <pageMargins left="0.16" right="0.16" top="0.78" bottom="0" header="0.16" footer="0.31"/>
  <pageSetup blackAndWhite="1" errors="blank" horizontalDpi="600" verticalDpi="600" orientation="portrait" paperSize="9" scale="67"/>
  <headerFooter scaleWithDoc="0" alignWithMargins="0">
    <oddFooter>&amp;C &amp;P</oddFooter>
  </headerFooter>
</worksheet>
</file>

<file path=xl/worksheets/sheet30.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pane ySplit="4" topLeftCell="A14" activePane="bottomLeft" state="frozen"/>
      <selection pane="bottomLeft" activeCell="C25" sqref="C25"/>
    </sheetView>
  </sheetViews>
  <sheetFormatPr defaultColWidth="10.00390625" defaultRowHeight="13.5" customHeight="1"/>
  <cols>
    <col min="1" max="1" width="30.25390625" style="28" customWidth="1"/>
    <col min="2" max="2" width="16.75390625" style="28" customWidth="1"/>
    <col min="3" max="4" width="18.00390625" style="28" customWidth="1"/>
    <col min="5" max="5" width="9.75390625" style="28" customWidth="1"/>
    <col min="6" max="16384" width="10.00390625" style="28" customWidth="1"/>
  </cols>
  <sheetData>
    <row r="1" s="26" customFormat="1" ht="24" customHeight="1">
      <c r="A1" s="29" t="s">
        <v>1334</v>
      </c>
    </row>
    <row r="2" spans="1:4" s="27" customFormat="1" ht="28.5" customHeight="1">
      <c r="A2" s="30" t="s">
        <v>1335</v>
      </c>
      <c r="B2" s="30"/>
      <c r="C2" s="30"/>
      <c r="D2" s="30"/>
    </row>
    <row r="3" s="28" customFormat="1" ht="14.25" customHeight="1">
      <c r="D3" s="31" t="s">
        <v>1295</v>
      </c>
    </row>
    <row r="4" spans="1:4" s="28" customFormat="1" ht="28.5" customHeight="1">
      <c r="A4" s="32" t="s">
        <v>1313</v>
      </c>
      <c r="B4" s="32" t="s">
        <v>1336</v>
      </c>
      <c r="C4" s="32" t="s">
        <v>1337</v>
      </c>
      <c r="D4" s="32" t="s">
        <v>1338</v>
      </c>
    </row>
    <row r="5" spans="1:4" s="28" customFormat="1" ht="27.75" customHeight="1">
      <c r="A5" s="33" t="s">
        <v>1339</v>
      </c>
      <c r="B5" s="34" t="s">
        <v>1340</v>
      </c>
      <c r="C5" s="35">
        <f>C6+C8</f>
        <v>35.2094</v>
      </c>
      <c r="D5" s="35">
        <f>D6+D8</f>
        <v>35.2094</v>
      </c>
    </row>
    <row r="6" spans="1:4" s="28" customFormat="1" ht="27.75" customHeight="1">
      <c r="A6" s="33" t="s">
        <v>1341</v>
      </c>
      <c r="B6" s="34" t="s">
        <v>1303</v>
      </c>
      <c r="C6" s="35">
        <f>1.74+1.44+2.0694+8.3</f>
        <v>13.5494</v>
      </c>
      <c r="D6" s="35">
        <f>1.74+1.44+2.0694+8.3</f>
        <v>13.5494</v>
      </c>
    </row>
    <row r="7" spans="1:4" s="28" customFormat="1" ht="27.75" customHeight="1">
      <c r="A7" s="33" t="s">
        <v>1342</v>
      </c>
      <c r="B7" s="34" t="s">
        <v>1304</v>
      </c>
      <c r="C7" s="35">
        <v>11.81</v>
      </c>
      <c r="D7" s="35">
        <v>11.81</v>
      </c>
    </row>
    <row r="8" spans="1:4" s="28" customFormat="1" ht="27.75" customHeight="1">
      <c r="A8" s="33" t="s">
        <v>1343</v>
      </c>
      <c r="B8" s="34" t="s">
        <v>1344</v>
      </c>
      <c r="C8" s="35">
        <v>21.66</v>
      </c>
      <c r="D8" s="35">
        <v>21.66</v>
      </c>
    </row>
    <row r="9" spans="1:4" s="28" customFormat="1" ht="27.75" customHeight="1">
      <c r="A9" s="33" t="s">
        <v>1342</v>
      </c>
      <c r="B9" s="34" t="s">
        <v>1306</v>
      </c>
      <c r="C9" s="35">
        <v>1.66</v>
      </c>
      <c r="D9" s="35">
        <v>1.66</v>
      </c>
    </row>
    <row r="10" spans="1:4" s="28" customFormat="1" ht="27.75" customHeight="1">
      <c r="A10" s="33" t="s">
        <v>1345</v>
      </c>
      <c r="B10" s="34" t="s">
        <v>1346</v>
      </c>
      <c r="C10" s="35">
        <f>C11+C12</f>
        <v>13.47</v>
      </c>
      <c r="D10" s="35">
        <f>D11+D12</f>
        <v>13.47</v>
      </c>
    </row>
    <row r="11" spans="1:4" s="28" customFormat="1" ht="27.75" customHeight="1">
      <c r="A11" s="33" t="s">
        <v>1341</v>
      </c>
      <c r="B11" s="34" t="s">
        <v>1347</v>
      </c>
      <c r="C11" s="35">
        <v>11.81</v>
      </c>
      <c r="D11" s="35">
        <v>11.81</v>
      </c>
    </row>
    <row r="12" spans="1:4" s="28" customFormat="1" ht="27.75" customHeight="1">
      <c r="A12" s="33" t="s">
        <v>1343</v>
      </c>
      <c r="B12" s="34" t="s">
        <v>1348</v>
      </c>
      <c r="C12" s="35">
        <v>1.66</v>
      </c>
      <c r="D12" s="35">
        <v>1.66</v>
      </c>
    </row>
    <row r="13" spans="1:4" s="28" customFormat="1" ht="27.75" customHeight="1">
      <c r="A13" s="33" t="s">
        <v>1349</v>
      </c>
      <c r="B13" s="34" t="s">
        <v>1350</v>
      </c>
      <c r="C13" s="34">
        <f>C14+C15</f>
        <v>3.9</v>
      </c>
      <c r="D13" s="34">
        <f>D14+D15</f>
        <v>3.9</v>
      </c>
    </row>
    <row r="14" spans="1:4" s="28" customFormat="1" ht="27.75" customHeight="1">
      <c r="A14" s="33" t="s">
        <v>1341</v>
      </c>
      <c r="B14" s="34" t="s">
        <v>1351</v>
      </c>
      <c r="C14" s="36">
        <f>1.69+0.06</f>
        <v>1.75</v>
      </c>
      <c r="D14" s="36">
        <f>1.69+0.06</f>
        <v>1.75</v>
      </c>
    </row>
    <row r="15" spans="1:4" s="28" customFormat="1" ht="27.75" customHeight="1">
      <c r="A15" s="33" t="s">
        <v>1343</v>
      </c>
      <c r="B15" s="34" t="s">
        <v>1352</v>
      </c>
      <c r="C15" s="36">
        <v>2.15</v>
      </c>
      <c r="D15" s="36">
        <v>2.15</v>
      </c>
    </row>
    <row r="16" spans="1:4" s="28" customFormat="1" ht="27.75" customHeight="1">
      <c r="A16" s="33" t="s">
        <v>1353</v>
      </c>
      <c r="B16" s="34" t="s">
        <v>1354</v>
      </c>
      <c r="C16" s="35"/>
      <c r="D16" s="35"/>
    </row>
    <row r="17" spans="1:4" s="28" customFormat="1" ht="27.75" customHeight="1">
      <c r="A17" s="33" t="s">
        <v>1341</v>
      </c>
      <c r="B17" s="34" t="s">
        <v>1355</v>
      </c>
      <c r="C17" s="35"/>
      <c r="D17" s="35"/>
    </row>
    <row r="18" spans="1:4" s="28" customFormat="1" ht="27.75" customHeight="1">
      <c r="A18" s="33" t="s">
        <v>1356</v>
      </c>
      <c r="B18" s="34"/>
      <c r="C18" s="35"/>
      <c r="D18" s="35"/>
    </row>
    <row r="19" spans="1:4" s="28" customFormat="1" ht="27.75" customHeight="1">
      <c r="A19" s="33" t="s">
        <v>1357</v>
      </c>
      <c r="B19" s="34" t="s">
        <v>1358</v>
      </c>
      <c r="C19" s="34"/>
      <c r="D19" s="35"/>
    </row>
    <row r="20" spans="1:4" s="28" customFormat="1" ht="27.75" customHeight="1">
      <c r="A20" s="33" t="s">
        <v>1343</v>
      </c>
      <c r="B20" s="34" t="s">
        <v>1359</v>
      </c>
      <c r="C20" s="34"/>
      <c r="D20" s="35"/>
    </row>
    <row r="21" spans="1:4" s="28" customFormat="1" ht="27.75" customHeight="1">
      <c r="A21" s="33" t="s">
        <v>1356</v>
      </c>
      <c r="B21" s="34"/>
      <c r="C21" s="34"/>
      <c r="D21" s="35"/>
    </row>
    <row r="22" spans="1:4" s="28" customFormat="1" ht="27.75" customHeight="1">
      <c r="A22" s="33" t="s">
        <v>1360</v>
      </c>
      <c r="B22" s="34" t="s">
        <v>1361</v>
      </c>
      <c r="C22" s="34"/>
      <c r="D22" s="37"/>
    </row>
    <row r="23" spans="1:4" s="28" customFormat="1" ht="27.75" customHeight="1">
      <c r="A23" s="33" t="s">
        <v>1362</v>
      </c>
      <c r="B23" s="34" t="s">
        <v>1363</v>
      </c>
      <c r="C23" s="36">
        <f>C24+C25</f>
        <v>4.38</v>
      </c>
      <c r="D23" s="36">
        <f>D24+D25</f>
        <v>4.38</v>
      </c>
    </row>
    <row r="24" spans="1:4" s="28" customFormat="1" ht="27.75" customHeight="1">
      <c r="A24" s="33" t="s">
        <v>1341</v>
      </c>
      <c r="B24" s="34" t="s">
        <v>1364</v>
      </c>
      <c r="C24" s="36">
        <v>1.77</v>
      </c>
      <c r="D24" s="36">
        <v>1.77</v>
      </c>
    </row>
    <row r="25" spans="1:4" s="28" customFormat="1" ht="27.75" customHeight="1">
      <c r="A25" s="33" t="s">
        <v>1343</v>
      </c>
      <c r="B25" s="34" t="s">
        <v>1365</v>
      </c>
      <c r="C25" s="36">
        <v>2.61</v>
      </c>
      <c r="D25" s="36">
        <v>2.61</v>
      </c>
    </row>
    <row r="26" spans="1:4" s="28" customFormat="1" ht="43.5" customHeight="1">
      <c r="A26" s="38" t="s">
        <v>1366</v>
      </c>
      <c r="B26" s="38"/>
      <c r="C26" s="38"/>
      <c r="D26" s="38"/>
    </row>
  </sheetData>
  <sheetProtection/>
  <mergeCells count="2">
    <mergeCell ref="A2:D2"/>
    <mergeCell ref="A26:D26"/>
  </mergeCells>
  <printOptions horizontalCentered="1"/>
  <pageMargins left="0.39" right="0.39" top="0.51" bottom="0.39" header="0" footer="0"/>
  <pageSetup horizontalDpi="600" verticalDpi="600" orientation="portrait" paperSize="9"/>
  <headerFooter scaleWithDoc="0" alignWithMargins="0">
    <oddFooter xml:space="preserve">&amp;C &amp;P </oddFooter>
  </headerFooter>
</worksheet>
</file>

<file path=xl/worksheets/sheet31.xml><?xml version="1.0" encoding="utf-8"?>
<worksheet xmlns="http://schemas.openxmlformats.org/spreadsheetml/2006/main" xmlns:r="http://schemas.openxmlformats.org/officeDocument/2006/relationships">
  <dimension ref="A1:E11"/>
  <sheetViews>
    <sheetView view="pageBreakPreview" zoomScaleSheetLayoutView="100" workbookViewId="0" topLeftCell="A1">
      <selection activeCell="H9" sqref="H9"/>
    </sheetView>
  </sheetViews>
  <sheetFormatPr defaultColWidth="10.00390625" defaultRowHeight="13.5" customHeight="1"/>
  <cols>
    <col min="1" max="1" width="35.00390625" style="16" customWidth="1"/>
    <col min="2" max="5" width="12.50390625" style="16" customWidth="1"/>
    <col min="6" max="6" width="9.75390625" style="16" customWidth="1"/>
    <col min="7" max="16384" width="10.00390625" style="16" customWidth="1"/>
  </cols>
  <sheetData>
    <row r="1" spans="1:4" s="14" customFormat="1" ht="21" customHeight="1">
      <c r="A1" s="17" t="s">
        <v>1367</v>
      </c>
      <c r="B1" s="18"/>
      <c r="C1" s="18"/>
      <c r="D1" s="18"/>
    </row>
    <row r="2" spans="1:5" s="15" customFormat="1" ht="28.5" customHeight="1">
      <c r="A2" s="19" t="s">
        <v>1368</v>
      </c>
      <c r="B2" s="19"/>
      <c r="C2" s="19"/>
      <c r="D2" s="19"/>
      <c r="E2" s="19"/>
    </row>
    <row r="3" spans="1:5" s="16" customFormat="1" ht="25.5" customHeight="1">
      <c r="A3" s="20"/>
      <c r="B3" s="20"/>
      <c r="C3" s="20"/>
      <c r="D3" s="20"/>
      <c r="E3" s="20" t="s">
        <v>1295</v>
      </c>
    </row>
    <row r="4" spans="1:5" s="16" customFormat="1" ht="57.75" customHeight="1">
      <c r="A4" s="21" t="s">
        <v>1261</v>
      </c>
      <c r="B4" s="21" t="s">
        <v>1336</v>
      </c>
      <c r="C4" s="21" t="s">
        <v>1337</v>
      </c>
      <c r="D4" s="21" t="s">
        <v>1338</v>
      </c>
      <c r="E4" s="21" t="s">
        <v>1369</v>
      </c>
    </row>
    <row r="5" spans="1:5" s="16" customFormat="1" ht="46.5" customHeight="1">
      <c r="A5" s="22" t="s">
        <v>1370</v>
      </c>
      <c r="B5" s="23" t="s">
        <v>1302</v>
      </c>
      <c r="C5" s="24">
        <f>C6+C7</f>
        <v>132.31</v>
      </c>
      <c r="D5" s="24">
        <f>D6+D7</f>
        <v>132.31</v>
      </c>
      <c r="E5" s="23"/>
    </row>
    <row r="6" spans="1:5" s="16" customFormat="1" ht="46.5" customHeight="1">
      <c r="A6" s="22" t="s">
        <v>1371</v>
      </c>
      <c r="B6" s="23" t="s">
        <v>1303</v>
      </c>
      <c r="C6" s="24">
        <v>56.15</v>
      </c>
      <c r="D6" s="24">
        <v>56.15</v>
      </c>
      <c r="E6" s="23"/>
    </row>
    <row r="7" spans="1:5" s="16" customFormat="1" ht="46.5" customHeight="1">
      <c r="A7" s="22" t="s">
        <v>1372</v>
      </c>
      <c r="B7" s="23" t="s">
        <v>1304</v>
      </c>
      <c r="C7" s="24">
        <v>76.16</v>
      </c>
      <c r="D7" s="24">
        <v>76.16</v>
      </c>
      <c r="E7" s="23"/>
    </row>
    <row r="8" spans="1:5" s="16" customFormat="1" ht="46.5" customHeight="1">
      <c r="A8" s="22" t="s">
        <v>1373</v>
      </c>
      <c r="B8" s="23" t="s">
        <v>1305</v>
      </c>
      <c r="C8" s="24"/>
      <c r="D8" s="24"/>
      <c r="E8" s="23"/>
    </row>
    <row r="9" spans="1:5" s="16" customFormat="1" ht="46.5" customHeight="1">
      <c r="A9" s="22" t="s">
        <v>1371</v>
      </c>
      <c r="B9" s="23" t="s">
        <v>1306</v>
      </c>
      <c r="C9" s="24"/>
      <c r="D9" s="24"/>
      <c r="E9" s="23"/>
    </row>
    <row r="10" spans="1:5" s="16" customFormat="1" ht="46.5" customHeight="1">
      <c r="A10" s="22" t="s">
        <v>1372</v>
      </c>
      <c r="B10" s="23" t="s">
        <v>1307</v>
      </c>
      <c r="C10" s="22"/>
      <c r="D10" s="22"/>
      <c r="E10" s="23"/>
    </row>
    <row r="11" spans="1:5" s="16" customFormat="1" ht="41.25" customHeight="1">
      <c r="A11" s="25" t="s">
        <v>1374</v>
      </c>
      <c r="B11" s="25"/>
      <c r="C11" s="25"/>
      <c r="D11" s="25"/>
      <c r="E11" s="25"/>
    </row>
  </sheetData>
  <sheetProtection/>
  <mergeCells count="2">
    <mergeCell ref="A2:E2"/>
    <mergeCell ref="A11:E11"/>
  </mergeCells>
  <printOptions horizontalCentered="1"/>
  <pageMargins left="0.39" right="0.39" top="0.39" bottom="0.39" header="0" footer="0"/>
  <pageSetup horizontalDpi="600" verticalDpi="600" orientation="portrait" paperSize="9"/>
  <headerFooter scaleWithDoc="0" alignWithMargins="0">
    <oddFooter xml:space="preserve">&amp;C &amp;P </oddFooter>
  </headerFooter>
</worksheet>
</file>

<file path=xl/worksheets/sheet32.xml><?xml version="1.0" encoding="utf-8"?>
<worksheet xmlns="http://schemas.openxmlformats.org/spreadsheetml/2006/main" xmlns:r="http://schemas.openxmlformats.org/officeDocument/2006/relationships">
  <dimension ref="A1:F8"/>
  <sheetViews>
    <sheetView view="pageBreakPreview" zoomScaleSheetLayoutView="100" workbookViewId="0" topLeftCell="A1">
      <pane ySplit="4" topLeftCell="A5" activePane="bottomLeft" state="frozen"/>
      <selection pane="bottomLeft" activeCell="D15" sqref="D15"/>
    </sheetView>
  </sheetViews>
  <sheetFormatPr defaultColWidth="10.00390625" defaultRowHeight="13.5" customHeight="1"/>
  <cols>
    <col min="1" max="1" width="5.875" style="3" customWidth="1"/>
    <col min="2" max="2" width="8.875" style="3" customWidth="1"/>
    <col min="3" max="3" width="29.75390625" style="3" customWidth="1"/>
    <col min="4" max="4" width="13.375" style="3" customWidth="1"/>
    <col min="5" max="5" width="16.75390625" style="3" customWidth="1"/>
    <col min="6" max="6" width="14.875" style="3" customWidth="1"/>
    <col min="7" max="7" width="9.75390625" style="3" customWidth="1"/>
    <col min="8" max="16384" width="10.00390625" style="3" customWidth="1"/>
  </cols>
  <sheetData>
    <row r="1" spans="1:2" s="1" customFormat="1" ht="19.5" customHeight="1">
      <c r="A1" s="4" t="s">
        <v>1375</v>
      </c>
      <c r="B1" s="4"/>
    </row>
    <row r="2" spans="1:6" s="2" customFormat="1" ht="28.5" customHeight="1">
      <c r="A2" s="5" t="s">
        <v>1376</v>
      </c>
      <c r="B2" s="5"/>
      <c r="C2" s="5"/>
      <c r="D2" s="5"/>
      <c r="E2" s="5"/>
      <c r="F2" s="5"/>
    </row>
    <row r="3" spans="1:6" s="3" customFormat="1" ht="19.5" customHeight="1">
      <c r="A3" s="6"/>
      <c r="B3" s="6"/>
      <c r="C3" s="6"/>
      <c r="D3" s="6"/>
      <c r="E3" s="6"/>
      <c r="F3" s="7" t="s">
        <v>1295</v>
      </c>
    </row>
    <row r="4" spans="1:6" s="3" customFormat="1" ht="62.25" customHeight="1">
      <c r="A4" s="8" t="s">
        <v>502</v>
      </c>
      <c r="B4" s="8" t="s">
        <v>1377</v>
      </c>
      <c r="C4" s="8" t="s">
        <v>1378</v>
      </c>
      <c r="D4" s="8" t="s">
        <v>1379</v>
      </c>
      <c r="E4" s="8" t="s">
        <v>1380</v>
      </c>
      <c r="F4" s="8" t="s">
        <v>1381</v>
      </c>
    </row>
    <row r="5" spans="1:6" s="3" customFormat="1" ht="34.5" customHeight="1">
      <c r="A5" s="9">
        <v>1</v>
      </c>
      <c r="B5" s="8" t="s">
        <v>1382</v>
      </c>
      <c r="C5" s="10"/>
      <c r="D5" s="8"/>
      <c r="E5" s="9"/>
      <c r="F5" s="8"/>
    </row>
    <row r="6" spans="1:6" s="3" customFormat="1" ht="36" customHeight="1">
      <c r="A6" s="9">
        <v>2</v>
      </c>
      <c r="B6" s="8"/>
      <c r="C6" s="10"/>
      <c r="D6" s="8"/>
      <c r="E6" s="9"/>
      <c r="F6" s="8"/>
    </row>
    <row r="7" spans="1:6" s="3" customFormat="1" ht="37.5" customHeight="1">
      <c r="A7" s="9">
        <v>3</v>
      </c>
      <c r="B7" s="11"/>
      <c r="C7" s="11"/>
      <c r="D7" s="11"/>
      <c r="E7" s="11"/>
      <c r="F7" s="12"/>
    </row>
    <row r="8" spans="1:6" s="3" customFormat="1" ht="33" customHeight="1">
      <c r="A8" s="13" t="s">
        <v>1383</v>
      </c>
      <c r="B8" s="13"/>
      <c r="C8" s="13"/>
      <c r="D8" s="13"/>
      <c r="E8" s="13"/>
      <c r="F8" s="13"/>
    </row>
  </sheetData>
  <sheetProtection/>
  <mergeCells count="3">
    <mergeCell ref="A1:B1"/>
    <mergeCell ref="A2:F2"/>
    <mergeCell ref="A8:F8"/>
  </mergeCells>
  <printOptions horizontalCentered="1"/>
  <pageMargins left="0.39" right="0.39" top="0.51" bottom="0.39" header="0" footer="0"/>
  <pageSetup horizontalDpi="600" verticalDpi="600" orientation="portrait" paperSize="9"/>
  <headerFooter scaleWithDoc="0" alignWithMargins="0">
    <oddFooter xml:space="preserve">&amp;C &amp;P </oddFooter>
  </headerFooter>
</worksheet>
</file>

<file path=xl/worksheets/sheet4.xml><?xml version="1.0" encoding="utf-8"?>
<worksheet xmlns="http://schemas.openxmlformats.org/spreadsheetml/2006/main" xmlns:r="http://schemas.openxmlformats.org/officeDocument/2006/relationships">
  <sheetPr>
    <tabColor rgb="FFC00000"/>
  </sheetPr>
  <dimension ref="A1:B447"/>
  <sheetViews>
    <sheetView showZeros="0" tabSelected="1" view="pageBreakPreview" zoomScaleSheetLayoutView="100" workbookViewId="0" topLeftCell="A1">
      <selection activeCell="C25" sqref="C25"/>
    </sheetView>
  </sheetViews>
  <sheetFormatPr defaultColWidth="21.50390625" defaultRowHeight="21.75" customHeight="1"/>
  <cols>
    <col min="1" max="1" width="54.50390625" style="233" customWidth="1"/>
    <col min="2" max="2" width="26.25390625" style="493" customWidth="1"/>
    <col min="3" max="16384" width="21.50390625" style="233" customWidth="1"/>
  </cols>
  <sheetData>
    <row r="1" spans="1:2" s="233" customFormat="1" ht="21.75" customHeight="1">
      <c r="A1" s="494" t="s">
        <v>87</v>
      </c>
      <c r="B1" s="495"/>
    </row>
    <row r="2" spans="1:2" s="234" customFormat="1" ht="21.75" customHeight="1">
      <c r="A2" s="496" t="s">
        <v>88</v>
      </c>
      <c r="B2" s="496"/>
    </row>
    <row r="3" spans="1:2" s="234" customFormat="1" ht="18.75" customHeight="1">
      <c r="A3" s="497"/>
      <c r="B3" s="498" t="s">
        <v>2</v>
      </c>
    </row>
    <row r="4" spans="1:2" s="233" customFormat="1" ht="24" customHeight="1">
      <c r="A4" s="499" t="s">
        <v>89</v>
      </c>
      <c r="B4" s="457" t="s">
        <v>33</v>
      </c>
    </row>
    <row r="5" spans="1:2" s="233" customFormat="1" ht="19.5" customHeight="1">
      <c r="A5" s="500" t="s">
        <v>90</v>
      </c>
      <c r="B5" s="458">
        <v>542404</v>
      </c>
    </row>
    <row r="6" spans="1:2" s="233" customFormat="1" ht="19.5" customHeight="1">
      <c r="A6" s="501" t="s">
        <v>35</v>
      </c>
      <c r="B6" s="458">
        <v>49063</v>
      </c>
    </row>
    <row r="7" spans="1:2" s="233" customFormat="1" ht="16.5" customHeight="1">
      <c r="A7" s="501" t="s">
        <v>91</v>
      </c>
      <c r="B7" s="502">
        <v>1391</v>
      </c>
    </row>
    <row r="8" spans="1:2" s="233" customFormat="1" ht="16.5" customHeight="1">
      <c r="A8" s="503" t="s">
        <v>92</v>
      </c>
      <c r="B8" s="458">
        <v>959</v>
      </c>
    </row>
    <row r="9" spans="1:2" s="233" customFormat="1" ht="16.5" customHeight="1">
      <c r="A9" s="503" t="s">
        <v>93</v>
      </c>
      <c r="B9" s="458">
        <v>159</v>
      </c>
    </row>
    <row r="10" spans="1:2" s="233" customFormat="1" ht="16.5" customHeight="1">
      <c r="A10" s="503" t="s">
        <v>94</v>
      </c>
      <c r="B10" s="458">
        <v>30</v>
      </c>
    </row>
    <row r="11" spans="1:2" s="233" customFormat="1" ht="16.5" customHeight="1">
      <c r="A11" s="503" t="s">
        <v>95</v>
      </c>
      <c r="B11" s="458">
        <v>243</v>
      </c>
    </row>
    <row r="12" spans="1:2" s="233" customFormat="1" ht="16.5" customHeight="1">
      <c r="A12" s="501" t="s">
        <v>96</v>
      </c>
      <c r="B12" s="458">
        <v>1186</v>
      </c>
    </row>
    <row r="13" spans="1:2" s="233" customFormat="1" ht="16.5" customHeight="1">
      <c r="A13" s="503" t="s">
        <v>92</v>
      </c>
      <c r="B13" s="458">
        <v>976</v>
      </c>
    </row>
    <row r="14" spans="1:2" s="233" customFormat="1" ht="16.5" customHeight="1">
      <c r="A14" s="503" t="s">
        <v>97</v>
      </c>
      <c r="B14" s="458">
        <v>56</v>
      </c>
    </row>
    <row r="15" spans="1:2" s="233" customFormat="1" ht="16.5" customHeight="1">
      <c r="A15" s="503" t="s">
        <v>98</v>
      </c>
      <c r="B15" s="458">
        <v>70</v>
      </c>
    </row>
    <row r="16" spans="1:2" s="233" customFormat="1" ht="16.5" customHeight="1">
      <c r="A16" s="503" t="s">
        <v>99</v>
      </c>
      <c r="B16" s="458">
        <v>47</v>
      </c>
    </row>
    <row r="17" spans="1:2" s="233" customFormat="1" ht="16.5" customHeight="1">
      <c r="A17" s="503" t="s">
        <v>94</v>
      </c>
      <c r="B17" s="458">
        <v>37</v>
      </c>
    </row>
    <row r="18" spans="1:2" s="233" customFormat="1" ht="16.5" customHeight="1">
      <c r="A18" s="501" t="s">
        <v>100</v>
      </c>
      <c r="B18" s="458">
        <v>25017</v>
      </c>
    </row>
    <row r="19" spans="1:2" s="233" customFormat="1" ht="16.5" customHeight="1">
      <c r="A19" s="503" t="s">
        <v>92</v>
      </c>
      <c r="B19" s="458">
        <v>15945</v>
      </c>
    </row>
    <row r="20" spans="1:2" s="233" customFormat="1" ht="16.5" customHeight="1">
      <c r="A20" s="503" t="s">
        <v>97</v>
      </c>
      <c r="B20" s="458">
        <v>98</v>
      </c>
    </row>
    <row r="21" spans="1:2" s="233" customFormat="1" ht="16.5" customHeight="1">
      <c r="A21" s="503" t="s">
        <v>101</v>
      </c>
      <c r="B21" s="458">
        <v>390</v>
      </c>
    </row>
    <row r="22" spans="1:2" s="233" customFormat="1" ht="16.5" customHeight="1">
      <c r="A22" s="503" t="s">
        <v>94</v>
      </c>
      <c r="B22" s="458">
        <v>2884</v>
      </c>
    </row>
    <row r="23" spans="1:2" s="233" customFormat="1" ht="16.5" customHeight="1">
      <c r="A23" s="503" t="s">
        <v>102</v>
      </c>
      <c r="B23" s="502">
        <v>5700</v>
      </c>
    </row>
    <row r="24" spans="1:2" s="233" customFormat="1" ht="16.5" customHeight="1">
      <c r="A24" s="501" t="s">
        <v>103</v>
      </c>
      <c r="B24" s="458">
        <v>1402</v>
      </c>
    </row>
    <row r="25" spans="1:2" s="233" customFormat="1" ht="16.5" customHeight="1">
      <c r="A25" s="503" t="s">
        <v>92</v>
      </c>
      <c r="B25" s="458">
        <v>493</v>
      </c>
    </row>
    <row r="26" spans="1:2" s="233" customFormat="1" ht="16.5" customHeight="1">
      <c r="A26" s="503" t="s">
        <v>104</v>
      </c>
      <c r="B26" s="458">
        <v>54</v>
      </c>
    </row>
    <row r="27" spans="1:2" s="233" customFormat="1" ht="16.5" customHeight="1">
      <c r="A27" s="503" t="s">
        <v>94</v>
      </c>
      <c r="B27" s="458">
        <v>237</v>
      </c>
    </row>
    <row r="28" spans="1:2" s="233" customFormat="1" ht="16.5" customHeight="1">
      <c r="A28" s="503" t="s">
        <v>105</v>
      </c>
      <c r="B28" s="458">
        <v>618</v>
      </c>
    </row>
    <row r="29" spans="1:2" s="233" customFormat="1" ht="16.5" customHeight="1">
      <c r="A29" s="501" t="s">
        <v>106</v>
      </c>
      <c r="B29" s="458">
        <v>607</v>
      </c>
    </row>
    <row r="30" spans="1:2" s="233" customFormat="1" ht="16.5" customHeight="1">
      <c r="A30" s="503" t="s">
        <v>92</v>
      </c>
      <c r="B30" s="458">
        <v>293</v>
      </c>
    </row>
    <row r="31" spans="1:2" s="233" customFormat="1" ht="16.5" customHeight="1">
      <c r="A31" s="503" t="s">
        <v>107</v>
      </c>
      <c r="B31" s="458">
        <v>16</v>
      </c>
    </row>
    <row r="32" spans="1:2" s="233" customFormat="1" ht="16.5" customHeight="1">
      <c r="A32" s="503" t="s">
        <v>108</v>
      </c>
      <c r="B32" s="458">
        <v>2</v>
      </c>
    </row>
    <row r="33" spans="1:2" s="233" customFormat="1" ht="16.5" customHeight="1">
      <c r="A33" s="503" t="s">
        <v>109</v>
      </c>
      <c r="B33" s="458">
        <v>29</v>
      </c>
    </row>
    <row r="34" spans="1:2" s="233" customFormat="1" ht="16.5" customHeight="1">
      <c r="A34" s="503" t="s">
        <v>110</v>
      </c>
      <c r="B34" s="458">
        <v>267</v>
      </c>
    </row>
    <row r="35" spans="1:2" s="233" customFormat="1" ht="16.5" customHeight="1">
      <c r="A35" s="501" t="s">
        <v>111</v>
      </c>
      <c r="B35" s="458">
        <v>1860</v>
      </c>
    </row>
    <row r="36" spans="1:2" s="233" customFormat="1" ht="16.5" customHeight="1">
      <c r="A36" s="503" t="s">
        <v>92</v>
      </c>
      <c r="B36" s="458">
        <v>1176</v>
      </c>
    </row>
    <row r="37" spans="1:2" s="233" customFormat="1" ht="16.5" customHeight="1">
      <c r="A37" s="503" t="s">
        <v>94</v>
      </c>
      <c r="B37" s="458">
        <v>65</v>
      </c>
    </row>
    <row r="38" spans="1:2" s="233" customFormat="1" ht="16.5" customHeight="1">
      <c r="A38" s="503" t="s">
        <v>112</v>
      </c>
      <c r="B38" s="458">
        <v>619</v>
      </c>
    </row>
    <row r="39" spans="1:2" s="233" customFormat="1" ht="16.5" customHeight="1">
      <c r="A39" s="501" t="s">
        <v>113</v>
      </c>
      <c r="B39" s="458">
        <v>2214</v>
      </c>
    </row>
    <row r="40" spans="1:2" s="233" customFormat="1" ht="16.5" customHeight="1">
      <c r="A40" s="503" t="s">
        <v>114</v>
      </c>
      <c r="B40" s="458">
        <v>2214</v>
      </c>
    </row>
    <row r="41" spans="1:2" s="233" customFormat="1" ht="16.5" customHeight="1">
      <c r="A41" s="501" t="s">
        <v>115</v>
      </c>
      <c r="B41" s="458">
        <v>20</v>
      </c>
    </row>
    <row r="42" spans="1:2" s="233" customFormat="1" ht="16.5" customHeight="1">
      <c r="A42" s="503" t="s">
        <v>116</v>
      </c>
      <c r="B42" s="458">
        <v>20</v>
      </c>
    </row>
    <row r="43" spans="1:2" s="233" customFormat="1" ht="16.5" customHeight="1">
      <c r="A43" s="501" t="s">
        <v>117</v>
      </c>
      <c r="B43" s="458">
        <v>2885</v>
      </c>
    </row>
    <row r="44" spans="1:2" s="233" customFormat="1" ht="16.5" customHeight="1">
      <c r="A44" s="503" t="s">
        <v>92</v>
      </c>
      <c r="B44" s="458">
        <v>2422</v>
      </c>
    </row>
    <row r="45" spans="1:2" s="233" customFormat="1" ht="16.5" customHeight="1">
      <c r="A45" s="503" t="s">
        <v>94</v>
      </c>
      <c r="B45" s="458">
        <v>78</v>
      </c>
    </row>
    <row r="46" spans="1:2" s="233" customFormat="1" ht="16.5" customHeight="1">
      <c r="A46" s="503" t="s">
        <v>118</v>
      </c>
      <c r="B46" s="458">
        <v>385</v>
      </c>
    </row>
    <row r="47" spans="1:2" s="233" customFormat="1" ht="16.5" customHeight="1">
      <c r="A47" s="501" t="s">
        <v>119</v>
      </c>
      <c r="B47" s="458">
        <v>990</v>
      </c>
    </row>
    <row r="48" spans="1:2" s="233" customFormat="1" ht="16.5" customHeight="1">
      <c r="A48" s="503" t="s">
        <v>92</v>
      </c>
      <c r="B48" s="458">
        <v>532</v>
      </c>
    </row>
    <row r="49" spans="1:2" s="233" customFormat="1" ht="16.5" customHeight="1">
      <c r="A49" s="503" t="s">
        <v>120</v>
      </c>
      <c r="B49" s="458">
        <v>119</v>
      </c>
    </row>
    <row r="50" spans="1:2" s="233" customFormat="1" ht="16.5" customHeight="1">
      <c r="A50" s="503" t="s">
        <v>94</v>
      </c>
      <c r="B50" s="458">
        <v>137</v>
      </c>
    </row>
    <row r="51" spans="1:2" s="233" customFormat="1" ht="16.5" customHeight="1">
      <c r="A51" s="503" t="s">
        <v>121</v>
      </c>
      <c r="B51" s="458">
        <v>202</v>
      </c>
    </row>
    <row r="52" spans="1:2" s="233" customFormat="1" ht="16.5" customHeight="1">
      <c r="A52" s="501" t="s">
        <v>122</v>
      </c>
      <c r="B52" s="458">
        <v>264</v>
      </c>
    </row>
    <row r="53" spans="1:2" s="233" customFormat="1" ht="16.5" customHeight="1">
      <c r="A53" s="503" t="s">
        <v>92</v>
      </c>
      <c r="B53" s="458">
        <v>174</v>
      </c>
    </row>
    <row r="54" spans="1:2" s="233" customFormat="1" ht="16.5" customHeight="1">
      <c r="A54" s="503" t="s">
        <v>123</v>
      </c>
      <c r="B54" s="458">
        <v>90</v>
      </c>
    </row>
    <row r="55" spans="1:2" s="233" customFormat="1" ht="16.5" customHeight="1">
      <c r="A55" s="501" t="s">
        <v>124</v>
      </c>
      <c r="B55" s="458">
        <v>197</v>
      </c>
    </row>
    <row r="56" spans="1:2" s="233" customFormat="1" ht="16.5" customHeight="1">
      <c r="A56" s="503" t="s">
        <v>92</v>
      </c>
      <c r="B56" s="458">
        <v>104</v>
      </c>
    </row>
    <row r="57" spans="1:2" s="233" customFormat="1" ht="16.5" customHeight="1">
      <c r="A57" s="503" t="s">
        <v>94</v>
      </c>
      <c r="B57" s="458">
        <v>34</v>
      </c>
    </row>
    <row r="58" spans="1:2" s="233" customFormat="1" ht="16.5" customHeight="1">
      <c r="A58" s="503" t="s">
        <v>125</v>
      </c>
      <c r="B58" s="458">
        <v>59</v>
      </c>
    </row>
    <row r="59" spans="1:2" s="233" customFormat="1" ht="16.5" customHeight="1">
      <c r="A59" s="501" t="s">
        <v>126</v>
      </c>
      <c r="B59" s="458">
        <v>1806</v>
      </c>
    </row>
    <row r="60" spans="1:2" s="233" customFormat="1" ht="16.5" customHeight="1">
      <c r="A60" s="503" t="s">
        <v>92</v>
      </c>
      <c r="B60" s="458">
        <v>390</v>
      </c>
    </row>
    <row r="61" spans="1:2" s="233" customFormat="1" ht="16.5" customHeight="1">
      <c r="A61" s="503" t="s">
        <v>97</v>
      </c>
      <c r="B61" s="458">
        <v>103</v>
      </c>
    </row>
    <row r="62" spans="1:2" s="233" customFormat="1" ht="16.5" customHeight="1">
      <c r="A62" s="503" t="s">
        <v>94</v>
      </c>
      <c r="B62" s="458">
        <v>98</v>
      </c>
    </row>
    <row r="63" spans="1:2" s="233" customFormat="1" ht="16.5" customHeight="1">
      <c r="A63" s="503" t="s">
        <v>127</v>
      </c>
      <c r="B63" s="458">
        <v>1215</v>
      </c>
    </row>
    <row r="64" spans="1:2" s="233" customFormat="1" ht="16.5" customHeight="1">
      <c r="A64" s="501" t="s">
        <v>128</v>
      </c>
      <c r="B64" s="458">
        <v>1558</v>
      </c>
    </row>
    <row r="65" spans="1:2" s="233" customFormat="1" ht="16.5" customHeight="1">
      <c r="A65" s="503" t="s">
        <v>92</v>
      </c>
      <c r="B65" s="458">
        <v>631</v>
      </c>
    </row>
    <row r="66" spans="1:2" s="233" customFormat="1" ht="16.5" customHeight="1">
      <c r="A66" s="503" t="s">
        <v>97</v>
      </c>
      <c r="B66" s="458">
        <v>89</v>
      </c>
    </row>
    <row r="67" spans="1:2" s="233" customFormat="1" ht="16.5" customHeight="1">
      <c r="A67" s="503" t="s">
        <v>94</v>
      </c>
      <c r="B67" s="458">
        <v>204</v>
      </c>
    </row>
    <row r="68" spans="1:2" s="233" customFormat="1" ht="16.5" customHeight="1">
      <c r="A68" s="503" t="s">
        <v>129</v>
      </c>
      <c r="B68" s="458">
        <v>634</v>
      </c>
    </row>
    <row r="69" spans="1:2" s="233" customFormat="1" ht="16.5" customHeight="1">
      <c r="A69" s="501" t="s">
        <v>130</v>
      </c>
      <c r="B69" s="458">
        <v>1410</v>
      </c>
    </row>
    <row r="70" spans="1:2" s="233" customFormat="1" ht="16.5" customHeight="1">
      <c r="A70" s="503" t="s">
        <v>92</v>
      </c>
      <c r="B70" s="458">
        <v>576</v>
      </c>
    </row>
    <row r="71" spans="1:2" s="233" customFormat="1" ht="16.5" customHeight="1">
      <c r="A71" s="503" t="s">
        <v>97</v>
      </c>
      <c r="B71" s="458">
        <v>235</v>
      </c>
    </row>
    <row r="72" spans="1:2" s="233" customFormat="1" ht="16.5" customHeight="1">
      <c r="A72" s="503" t="s">
        <v>131</v>
      </c>
      <c r="B72" s="458">
        <v>65</v>
      </c>
    </row>
    <row r="73" spans="1:2" s="233" customFormat="1" ht="16.5" customHeight="1">
      <c r="A73" s="503" t="s">
        <v>94</v>
      </c>
      <c r="B73" s="458">
        <v>157</v>
      </c>
    </row>
    <row r="74" spans="1:2" s="233" customFormat="1" ht="16.5" customHeight="1">
      <c r="A74" s="503" t="s">
        <v>132</v>
      </c>
      <c r="B74" s="458">
        <v>377</v>
      </c>
    </row>
    <row r="75" spans="1:2" s="233" customFormat="1" ht="16.5" customHeight="1">
      <c r="A75" s="501" t="s">
        <v>133</v>
      </c>
      <c r="B75" s="458">
        <v>1015</v>
      </c>
    </row>
    <row r="76" spans="1:2" s="233" customFormat="1" ht="16.5" customHeight="1">
      <c r="A76" s="503" t="s">
        <v>92</v>
      </c>
      <c r="B76" s="458">
        <v>409</v>
      </c>
    </row>
    <row r="77" spans="1:2" s="233" customFormat="1" ht="16.5" customHeight="1">
      <c r="A77" s="503" t="s">
        <v>94</v>
      </c>
      <c r="B77" s="458">
        <v>267</v>
      </c>
    </row>
    <row r="78" spans="1:2" s="233" customFormat="1" ht="16.5" customHeight="1">
      <c r="A78" s="503" t="s">
        <v>134</v>
      </c>
      <c r="B78" s="458">
        <v>339</v>
      </c>
    </row>
    <row r="79" spans="1:2" s="233" customFormat="1" ht="16.5" customHeight="1">
      <c r="A79" s="501" t="s">
        <v>135</v>
      </c>
      <c r="B79" s="458">
        <v>385</v>
      </c>
    </row>
    <row r="80" spans="1:2" s="233" customFormat="1" ht="16.5" customHeight="1">
      <c r="A80" s="503" t="s">
        <v>92</v>
      </c>
      <c r="B80" s="458">
        <v>220</v>
      </c>
    </row>
    <row r="81" spans="1:2" s="233" customFormat="1" ht="16.5" customHeight="1">
      <c r="A81" s="503" t="s">
        <v>94</v>
      </c>
      <c r="B81" s="458">
        <v>90</v>
      </c>
    </row>
    <row r="82" spans="1:2" s="233" customFormat="1" ht="16.5" customHeight="1">
      <c r="A82" s="503" t="s">
        <v>136</v>
      </c>
      <c r="B82" s="458">
        <v>75</v>
      </c>
    </row>
    <row r="83" spans="1:2" s="233" customFormat="1" ht="16.5" customHeight="1">
      <c r="A83" s="501" t="s">
        <v>137</v>
      </c>
      <c r="B83" s="458">
        <v>408</v>
      </c>
    </row>
    <row r="84" spans="1:2" s="233" customFormat="1" ht="16.5" customHeight="1">
      <c r="A84" s="503" t="s">
        <v>92</v>
      </c>
      <c r="B84" s="458">
        <v>241</v>
      </c>
    </row>
    <row r="85" spans="1:2" s="233" customFormat="1" ht="16.5" customHeight="1">
      <c r="A85" s="503" t="s">
        <v>94</v>
      </c>
      <c r="B85" s="458">
        <v>70</v>
      </c>
    </row>
    <row r="86" spans="1:2" s="233" customFormat="1" ht="16.5" customHeight="1">
      <c r="A86" s="503" t="s">
        <v>138</v>
      </c>
      <c r="B86" s="458">
        <v>97</v>
      </c>
    </row>
    <row r="87" spans="1:2" s="233" customFormat="1" ht="16.5" customHeight="1">
      <c r="A87" s="501" t="s">
        <v>139</v>
      </c>
      <c r="B87" s="458">
        <v>2469</v>
      </c>
    </row>
    <row r="88" spans="1:2" s="233" customFormat="1" ht="16.5" customHeight="1">
      <c r="A88" s="503" t="s">
        <v>92</v>
      </c>
      <c r="B88" s="458">
        <v>1666</v>
      </c>
    </row>
    <row r="89" spans="1:2" s="233" customFormat="1" ht="16.5" customHeight="1">
      <c r="A89" s="503" t="s">
        <v>140</v>
      </c>
      <c r="B89" s="458">
        <v>278</v>
      </c>
    </row>
    <row r="90" spans="1:2" s="233" customFormat="1" ht="16.5" customHeight="1">
      <c r="A90" s="503" t="s">
        <v>141</v>
      </c>
      <c r="B90" s="458">
        <v>25</v>
      </c>
    </row>
    <row r="91" spans="1:2" s="233" customFormat="1" ht="16.5" customHeight="1">
      <c r="A91" s="503" t="s">
        <v>142</v>
      </c>
      <c r="B91" s="458">
        <v>7</v>
      </c>
    </row>
    <row r="92" spans="1:2" s="233" customFormat="1" ht="16.5" customHeight="1">
      <c r="A92" s="503" t="s">
        <v>143</v>
      </c>
      <c r="B92" s="458">
        <v>40</v>
      </c>
    </row>
    <row r="93" spans="1:2" s="233" customFormat="1" ht="16.5" customHeight="1">
      <c r="A93" s="503" t="s">
        <v>144</v>
      </c>
      <c r="B93" s="458">
        <v>6</v>
      </c>
    </row>
    <row r="94" spans="1:2" s="233" customFormat="1" ht="16.5" customHeight="1">
      <c r="A94" s="503" t="s">
        <v>145</v>
      </c>
      <c r="B94" s="458">
        <v>86</v>
      </c>
    </row>
    <row r="95" spans="1:2" s="233" customFormat="1" ht="16.5" customHeight="1">
      <c r="A95" s="503" t="s">
        <v>94</v>
      </c>
      <c r="B95" s="458">
        <v>46</v>
      </c>
    </row>
    <row r="96" spans="1:2" s="233" customFormat="1" ht="16.5" customHeight="1">
      <c r="A96" s="503" t="s">
        <v>146</v>
      </c>
      <c r="B96" s="458">
        <v>315</v>
      </c>
    </row>
    <row r="97" spans="1:2" s="233" customFormat="1" ht="16.5" customHeight="1">
      <c r="A97" s="501" t="s">
        <v>147</v>
      </c>
      <c r="B97" s="458">
        <v>1979</v>
      </c>
    </row>
    <row r="98" spans="1:2" s="233" customFormat="1" ht="16.5" customHeight="1">
      <c r="A98" s="503" t="s">
        <v>148</v>
      </c>
      <c r="B98" s="458">
        <v>1979</v>
      </c>
    </row>
    <row r="99" spans="1:2" s="233" customFormat="1" ht="16.5" customHeight="1">
      <c r="A99" s="501" t="s">
        <v>36</v>
      </c>
      <c r="B99" s="458">
        <v>16793</v>
      </c>
    </row>
    <row r="100" spans="1:2" s="233" customFormat="1" ht="16.5" customHeight="1">
      <c r="A100" s="501" t="s">
        <v>149</v>
      </c>
      <c r="B100" s="458">
        <v>15319</v>
      </c>
    </row>
    <row r="101" spans="1:2" s="233" customFormat="1" ht="16.5" customHeight="1">
      <c r="A101" s="503" t="s">
        <v>92</v>
      </c>
      <c r="B101" s="458">
        <v>9633</v>
      </c>
    </row>
    <row r="102" spans="1:2" s="233" customFormat="1" ht="16.5" customHeight="1">
      <c r="A102" s="503" t="s">
        <v>97</v>
      </c>
      <c r="B102" s="458">
        <v>522</v>
      </c>
    </row>
    <row r="103" spans="1:2" s="233" customFormat="1" ht="16.5" customHeight="1">
      <c r="A103" s="503" t="s">
        <v>150</v>
      </c>
      <c r="B103" s="458">
        <v>1699</v>
      </c>
    </row>
    <row r="104" spans="1:2" s="233" customFormat="1" ht="16.5" customHeight="1">
      <c r="A104" s="503" t="s">
        <v>151</v>
      </c>
      <c r="B104" s="458">
        <v>3465</v>
      </c>
    </row>
    <row r="105" spans="1:2" s="233" customFormat="1" ht="16.5" customHeight="1">
      <c r="A105" s="501" t="s">
        <v>152</v>
      </c>
      <c r="B105" s="458">
        <v>1454</v>
      </c>
    </row>
    <row r="106" spans="1:2" s="233" customFormat="1" ht="16.5" customHeight="1">
      <c r="A106" s="503" t="s">
        <v>92</v>
      </c>
      <c r="B106" s="458">
        <v>910</v>
      </c>
    </row>
    <row r="107" spans="1:2" s="233" customFormat="1" ht="16.5" customHeight="1">
      <c r="A107" s="503" t="s">
        <v>97</v>
      </c>
      <c r="B107" s="458">
        <v>11</v>
      </c>
    </row>
    <row r="108" spans="1:2" s="233" customFormat="1" ht="16.5" customHeight="1">
      <c r="A108" s="503" t="s">
        <v>153</v>
      </c>
      <c r="B108" s="458">
        <v>71</v>
      </c>
    </row>
    <row r="109" spans="1:2" s="233" customFormat="1" ht="16.5" customHeight="1">
      <c r="A109" s="503" t="s">
        <v>154</v>
      </c>
      <c r="B109" s="458">
        <v>24</v>
      </c>
    </row>
    <row r="110" spans="1:2" s="233" customFormat="1" ht="16.5" customHeight="1">
      <c r="A110" s="503" t="s">
        <v>155</v>
      </c>
      <c r="B110" s="458">
        <v>58</v>
      </c>
    </row>
    <row r="111" spans="1:2" s="233" customFormat="1" ht="16.5" customHeight="1">
      <c r="A111" s="503" t="s">
        <v>156</v>
      </c>
      <c r="B111" s="458">
        <v>199</v>
      </c>
    </row>
    <row r="112" spans="1:2" s="233" customFormat="1" ht="16.5" customHeight="1">
      <c r="A112" s="503" t="s">
        <v>157</v>
      </c>
      <c r="B112" s="458">
        <v>79</v>
      </c>
    </row>
    <row r="113" spans="1:2" s="233" customFormat="1" ht="16.5" customHeight="1">
      <c r="A113" s="503" t="s">
        <v>94</v>
      </c>
      <c r="B113" s="458">
        <v>80</v>
      </c>
    </row>
    <row r="114" spans="1:2" s="233" customFormat="1" ht="16.5" customHeight="1">
      <c r="A114" s="503" t="s">
        <v>158</v>
      </c>
      <c r="B114" s="458">
        <v>22</v>
      </c>
    </row>
    <row r="115" spans="1:2" s="233" customFormat="1" ht="16.5" customHeight="1">
      <c r="A115" s="501" t="s">
        <v>159</v>
      </c>
      <c r="B115" s="458">
        <v>20</v>
      </c>
    </row>
    <row r="116" spans="1:2" s="233" customFormat="1" ht="16.5" customHeight="1">
      <c r="A116" s="503" t="s">
        <v>160</v>
      </c>
      <c r="B116" s="458">
        <v>20</v>
      </c>
    </row>
    <row r="117" spans="1:2" s="233" customFormat="1" ht="16.5" customHeight="1">
      <c r="A117" s="501" t="s">
        <v>37</v>
      </c>
      <c r="B117" s="458">
        <v>109005</v>
      </c>
    </row>
    <row r="118" spans="1:2" s="233" customFormat="1" ht="16.5" customHeight="1">
      <c r="A118" s="501" t="s">
        <v>161</v>
      </c>
      <c r="B118" s="458">
        <v>2383</v>
      </c>
    </row>
    <row r="119" spans="1:2" s="233" customFormat="1" ht="16.5" customHeight="1">
      <c r="A119" s="503" t="s">
        <v>92</v>
      </c>
      <c r="B119" s="458">
        <v>754</v>
      </c>
    </row>
    <row r="120" spans="1:2" s="233" customFormat="1" ht="16.5" customHeight="1">
      <c r="A120" s="503" t="s">
        <v>162</v>
      </c>
      <c r="B120" s="458">
        <v>1629</v>
      </c>
    </row>
    <row r="121" spans="1:2" s="233" customFormat="1" ht="16.5" customHeight="1">
      <c r="A121" s="501" t="s">
        <v>163</v>
      </c>
      <c r="B121" s="458">
        <v>99527</v>
      </c>
    </row>
    <row r="122" spans="1:2" s="233" customFormat="1" ht="16.5" customHeight="1">
      <c r="A122" s="503" t="s">
        <v>164</v>
      </c>
      <c r="B122" s="458">
        <v>5061</v>
      </c>
    </row>
    <row r="123" spans="1:2" s="233" customFormat="1" ht="16.5" customHeight="1">
      <c r="A123" s="503" t="s">
        <v>165</v>
      </c>
      <c r="B123" s="458">
        <v>47180</v>
      </c>
    </row>
    <row r="124" spans="1:2" s="233" customFormat="1" ht="16.5" customHeight="1">
      <c r="A124" s="503" t="s">
        <v>166</v>
      </c>
      <c r="B124" s="458">
        <v>29947</v>
      </c>
    </row>
    <row r="125" spans="1:2" s="233" customFormat="1" ht="16.5" customHeight="1">
      <c r="A125" s="503" t="s">
        <v>167</v>
      </c>
      <c r="B125" s="458">
        <v>17028</v>
      </c>
    </row>
    <row r="126" spans="1:2" s="233" customFormat="1" ht="16.5" customHeight="1">
      <c r="A126" s="503" t="s">
        <v>168</v>
      </c>
      <c r="B126" s="458">
        <v>311</v>
      </c>
    </row>
    <row r="127" spans="1:2" s="233" customFormat="1" ht="16.5" customHeight="1">
      <c r="A127" s="501" t="s">
        <v>169</v>
      </c>
      <c r="B127" s="458">
        <v>5376</v>
      </c>
    </row>
    <row r="128" spans="1:2" s="233" customFormat="1" ht="16.5" customHeight="1">
      <c r="A128" s="503" t="s">
        <v>170</v>
      </c>
      <c r="B128" s="458">
        <v>5376</v>
      </c>
    </row>
    <row r="129" spans="1:2" s="233" customFormat="1" ht="16.5" customHeight="1">
      <c r="A129" s="501" t="s">
        <v>171</v>
      </c>
      <c r="B129" s="458">
        <v>505</v>
      </c>
    </row>
    <row r="130" spans="1:2" s="233" customFormat="1" ht="16.5" customHeight="1">
      <c r="A130" s="503" t="s">
        <v>172</v>
      </c>
      <c r="B130" s="458">
        <v>505</v>
      </c>
    </row>
    <row r="131" spans="1:2" s="233" customFormat="1" ht="16.5" customHeight="1">
      <c r="A131" s="501" t="s">
        <v>173</v>
      </c>
      <c r="B131" s="458">
        <v>1172</v>
      </c>
    </row>
    <row r="132" spans="1:2" s="233" customFormat="1" ht="16.5" customHeight="1">
      <c r="A132" s="503" t="s">
        <v>174</v>
      </c>
      <c r="B132" s="458">
        <v>340</v>
      </c>
    </row>
    <row r="133" spans="1:2" s="233" customFormat="1" ht="16.5" customHeight="1">
      <c r="A133" s="503" t="s">
        <v>175</v>
      </c>
      <c r="B133" s="458">
        <v>832</v>
      </c>
    </row>
    <row r="134" spans="1:2" s="233" customFormat="1" ht="16.5" customHeight="1">
      <c r="A134" s="501" t="s">
        <v>176</v>
      </c>
      <c r="B134" s="458">
        <v>42</v>
      </c>
    </row>
    <row r="135" spans="1:2" s="233" customFormat="1" ht="16.5" customHeight="1">
      <c r="A135" s="503" t="s">
        <v>177</v>
      </c>
      <c r="B135" s="458">
        <v>42</v>
      </c>
    </row>
    <row r="136" spans="1:2" s="233" customFormat="1" ht="16.5" customHeight="1">
      <c r="A136" s="501" t="s">
        <v>38</v>
      </c>
      <c r="B136" s="458">
        <v>1143</v>
      </c>
    </row>
    <row r="137" spans="1:2" s="233" customFormat="1" ht="16.5" customHeight="1">
      <c r="A137" s="501" t="s">
        <v>178</v>
      </c>
      <c r="B137" s="458">
        <v>245</v>
      </c>
    </row>
    <row r="138" spans="1:2" s="233" customFormat="1" ht="16.5" customHeight="1">
      <c r="A138" s="503" t="s">
        <v>92</v>
      </c>
      <c r="B138" s="458">
        <v>88</v>
      </c>
    </row>
    <row r="139" spans="1:2" s="233" customFormat="1" ht="16.5" customHeight="1">
      <c r="A139" s="503" t="s">
        <v>179</v>
      </c>
      <c r="B139" s="458">
        <v>157</v>
      </c>
    </row>
    <row r="140" spans="1:2" s="233" customFormat="1" ht="21.75" customHeight="1">
      <c r="A140" s="501" t="s">
        <v>180</v>
      </c>
      <c r="B140" s="458">
        <v>199</v>
      </c>
    </row>
    <row r="141" spans="1:2" s="233" customFormat="1" ht="21.75" customHeight="1">
      <c r="A141" s="503" t="s">
        <v>181</v>
      </c>
      <c r="B141" s="458">
        <v>140</v>
      </c>
    </row>
    <row r="142" spans="1:2" s="233" customFormat="1" ht="21.75" customHeight="1">
      <c r="A142" s="503" t="s">
        <v>182</v>
      </c>
      <c r="B142" s="458">
        <v>59</v>
      </c>
    </row>
    <row r="143" spans="1:2" s="233" customFormat="1" ht="21.75" customHeight="1">
      <c r="A143" s="501" t="s">
        <v>183</v>
      </c>
      <c r="B143" s="458">
        <v>211</v>
      </c>
    </row>
    <row r="144" spans="1:2" s="233" customFormat="1" ht="21.75" customHeight="1">
      <c r="A144" s="503" t="s">
        <v>184</v>
      </c>
      <c r="B144" s="458">
        <v>136</v>
      </c>
    </row>
    <row r="145" spans="1:2" s="233" customFormat="1" ht="21.75" customHeight="1">
      <c r="A145" s="503" t="s">
        <v>185</v>
      </c>
      <c r="B145" s="458">
        <v>36</v>
      </c>
    </row>
    <row r="146" spans="1:2" s="233" customFormat="1" ht="21.75" customHeight="1">
      <c r="A146" s="503" t="s">
        <v>186</v>
      </c>
      <c r="B146" s="458">
        <v>39</v>
      </c>
    </row>
    <row r="147" spans="1:2" s="233" customFormat="1" ht="21.75" customHeight="1">
      <c r="A147" s="501" t="s">
        <v>187</v>
      </c>
      <c r="B147" s="458">
        <v>488</v>
      </c>
    </row>
    <row r="148" spans="1:2" s="233" customFormat="1" ht="21.75" customHeight="1">
      <c r="A148" s="503" t="s">
        <v>188</v>
      </c>
      <c r="B148" s="458">
        <v>488</v>
      </c>
    </row>
    <row r="149" spans="1:2" s="233" customFormat="1" ht="21.75" customHeight="1">
      <c r="A149" s="501" t="s">
        <v>39</v>
      </c>
      <c r="B149" s="458">
        <v>5715</v>
      </c>
    </row>
    <row r="150" spans="1:2" s="233" customFormat="1" ht="21.75" customHeight="1">
      <c r="A150" s="501" t="s">
        <v>189</v>
      </c>
      <c r="B150" s="458">
        <v>3778</v>
      </c>
    </row>
    <row r="151" spans="1:2" s="233" customFormat="1" ht="21.75" customHeight="1">
      <c r="A151" s="503" t="s">
        <v>92</v>
      </c>
      <c r="B151" s="458">
        <v>319</v>
      </c>
    </row>
    <row r="152" spans="1:2" s="233" customFormat="1" ht="21.75" customHeight="1">
      <c r="A152" s="503" t="s">
        <v>190</v>
      </c>
      <c r="B152" s="458">
        <v>92</v>
      </c>
    </row>
    <row r="153" spans="1:2" s="233" customFormat="1" ht="21.75" customHeight="1">
      <c r="A153" s="503" t="s">
        <v>191</v>
      </c>
      <c r="B153" s="458">
        <v>131</v>
      </c>
    </row>
    <row r="154" spans="1:2" s="233" customFormat="1" ht="21.75" customHeight="1">
      <c r="A154" s="503" t="s">
        <v>192</v>
      </c>
      <c r="B154" s="458">
        <v>1358</v>
      </c>
    </row>
    <row r="155" spans="1:2" s="233" customFormat="1" ht="21.75" customHeight="1">
      <c r="A155" s="503" t="s">
        <v>193</v>
      </c>
      <c r="B155" s="458">
        <v>496</v>
      </c>
    </row>
    <row r="156" spans="1:2" s="233" customFormat="1" ht="21.75" customHeight="1">
      <c r="A156" s="503" t="s">
        <v>194</v>
      </c>
      <c r="B156" s="458">
        <v>1382</v>
      </c>
    </row>
    <row r="157" spans="1:2" s="233" customFormat="1" ht="21.75" customHeight="1">
      <c r="A157" s="501" t="s">
        <v>195</v>
      </c>
      <c r="B157" s="458">
        <v>641</v>
      </c>
    </row>
    <row r="158" spans="1:2" s="233" customFormat="1" ht="21.75" customHeight="1">
      <c r="A158" s="503" t="s">
        <v>196</v>
      </c>
      <c r="B158" s="458">
        <v>63</v>
      </c>
    </row>
    <row r="159" spans="1:2" s="233" customFormat="1" ht="21.75" customHeight="1">
      <c r="A159" s="503" t="s">
        <v>197</v>
      </c>
      <c r="B159" s="458">
        <v>333</v>
      </c>
    </row>
    <row r="160" spans="1:2" s="233" customFormat="1" ht="21.75" customHeight="1">
      <c r="A160" s="503" t="s">
        <v>198</v>
      </c>
      <c r="B160" s="458">
        <v>245</v>
      </c>
    </row>
    <row r="161" spans="1:2" s="233" customFormat="1" ht="21.75" customHeight="1">
      <c r="A161" s="501" t="s">
        <v>199</v>
      </c>
      <c r="B161" s="458">
        <v>83</v>
      </c>
    </row>
    <row r="162" spans="1:2" s="233" customFormat="1" ht="21.75" customHeight="1">
      <c r="A162" s="503" t="s">
        <v>200</v>
      </c>
      <c r="B162" s="458">
        <v>83</v>
      </c>
    </row>
    <row r="163" spans="1:2" s="233" customFormat="1" ht="21.75" customHeight="1">
      <c r="A163" s="501" t="s">
        <v>201</v>
      </c>
      <c r="B163" s="458">
        <v>59</v>
      </c>
    </row>
    <row r="164" spans="1:2" s="233" customFormat="1" ht="21.75" customHeight="1">
      <c r="A164" s="503" t="s">
        <v>202</v>
      </c>
      <c r="B164" s="458">
        <v>59</v>
      </c>
    </row>
    <row r="165" spans="1:2" s="233" customFormat="1" ht="21.75" customHeight="1">
      <c r="A165" s="501" t="s">
        <v>203</v>
      </c>
      <c r="B165" s="458">
        <v>1141</v>
      </c>
    </row>
    <row r="166" spans="1:2" s="233" customFormat="1" ht="21.75" customHeight="1">
      <c r="A166" s="503" t="s">
        <v>204</v>
      </c>
      <c r="B166" s="458">
        <v>1141</v>
      </c>
    </row>
    <row r="167" spans="1:2" s="233" customFormat="1" ht="21.75" customHeight="1">
      <c r="A167" s="501" t="s">
        <v>205</v>
      </c>
      <c r="B167" s="458">
        <v>13</v>
      </c>
    </row>
    <row r="168" spans="1:2" s="233" customFormat="1" ht="21.75" customHeight="1">
      <c r="A168" s="503" t="s">
        <v>206</v>
      </c>
      <c r="B168" s="458">
        <v>13</v>
      </c>
    </row>
    <row r="169" spans="1:2" s="233" customFormat="1" ht="21.75" customHeight="1">
      <c r="A169" s="501" t="s">
        <v>40</v>
      </c>
      <c r="B169" s="458">
        <v>89236</v>
      </c>
    </row>
    <row r="170" spans="1:2" s="233" customFormat="1" ht="21.75" customHeight="1">
      <c r="A170" s="501" t="s">
        <v>207</v>
      </c>
      <c r="B170" s="458">
        <v>1683</v>
      </c>
    </row>
    <row r="171" spans="1:2" s="233" customFormat="1" ht="21.75" customHeight="1">
      <c r="A171" s="503" t="s">
        <v>92</v>
      </c>
      <c r="B171" s="458">
        <v>541</v>
      </c>
    </row>
    <row r="172" spans="1:2" s="233" customFormat="1" ht="21.75" customHeight="1">
      <c r="A172" s="503" t="s">
        <v>208</v>
      </c>
      <c r="B172" s="458">
        <v>249</v>
      </c>
    </row>
    <row r="173" spans="1:2" s="233" customFormat="1" ht="21.75" customHeight="1">
      <c r="A173" s="503" t="s">
        <v>209</v>
      </c>
      <c r="B173" s="458">
        <v>601</v>
      </c>
    </row>
    <row r="174" spans="1:2" s="233" customFormat="1" ht="21.75" customHeight="1">
      <c r="A174" s="503" t="s">
        <v>210</v>
      </c>
      <c r="B174" s="458">
        <v>292</v>
      </c>
    </row>
    <row r="175" spans="1:2" s="233" customFormat="1" ht="21.75" customHeight="1">
      <c r="A175" s="501" t="s">
        <v>211</v>
      </c>
      <c r="B175" s="458">
        <v>1662</v>
      </c>
    </row>
    <row r="176" spans="1:2" s="233" customFormat="1" ht="21.75" customHeight="1">
      <c r="A176" s="503" t="s">
        <v>92</v>
      </c>
      <c r="B176" s="458">
        <v>304</v>
      </c>
    </row>
    <row r="177" spans="1:2" s="233" customFormat="1" ht="21.75" customHeight="1">
      <c r="A177" s="503" t="s">
        <v>212</v>
      </c>
      <c r="B177" s="458">
        <v>1090</v>
      </c>
    </row>
    <row r="178" spans="1:2" s="233" customFormat="1" ht="21.75" customHeight="1">
      <c r="A178" s="503" t="s">
        <v>213</v>
      </c>
      <c r="B178" s="458">
        <v>268</v>
      </c>
    </row>
    <row r="179" spans="1:2" s="233" customFormat="1" ht="21.75" customHeight="1">
      <c r="A179" s="501" t="s">
        <v>214</v>
      </c>
      <c r="B179" s="458">
        <v>40019</v>
      </c>
    </row>
    <row r="180" spans="1:2" s="233" customFormat="1" ht="21.75" customHeight="1">
      <c r="A180" s="503" t="s">
        <v>215</v>
      </c>
      <c r="B180" s="458">
        <v>45</v>
      </c>
    </row>
    <row r="181" spans="1:2" s="233" customFormat="1" ht="21.75" customHeight="1">
      <c r="A181" s="503" t="s">
        <v>216</v>
      </c>
      <c r="B181" s="458">
        <v>13</v>
      </c>
    </row>
    <row r="182" spans="1:2" s="233" customFormat="1" ht="21.75" customHeight="1">
      <c r="A182" s="503" t="s">
        <v>217</v>
      </c>
      <c r="B182" s="458">
        <v>17166</v>
      </c>
    </row>
    <row r="183" spans="1:2" s="233" customFormat="1" ht="21.75" customHeight="1">
      <c r="A183" s="503" t="s">
        <v>218</v>
      </c>
      <c r="B183" s="458">
        <v>9814</v>
      </c>
    </row>
    <row r="184" spans="1:2" s="233" customFormat="1" ht="21.75" customHeight="1">
      <c r="A184" s="503" t="s">
        <v>219</v>
      </c>
      <c r="B184" s="458">
        <v>12981</v>
      </c>
    </row>
    <row r="185" spans="1:2" s="233" customFormat="1" ht="21.75" customHeight="1">
      <c r="A185" s="501" t="s">
        <v>220</v>
      </c>
      <c r="B185" s="458">
        <v>5512</v>
      </c>
    </row>
    <row r="186" spans="1:2" s="233" customFormat="1" ht="21.75" customHeight="1">
      <c r="A186" s="503" t="s">
        <v>221</v>
      </c>
      <c r="B186" s="458">
        <v>2194</v>
      </c>
    </row>
    <row r="187" spans="1:2" s="233" customFormat="1" ht="21.75" customHeight="1">
      <c r="A187" s="503" t="s">
        <v>222</v>
      </c>
      <c r="B187" s="458">
        <v>154</v>
      </c>
    </row>
    <row r="188" spans="1:2" s="233" customFormat="1" ht="21.75" customHeight="1">
      <c r="A188" s="503" t="s">
        <v>223</v>
      </c>
      <c r="B188" s="458">
        <v>1104</v>
      </c>
    </row>
    <row r="189" spans="1:2" s="233" customFormat="1" ht="21.75" customHeight="1">
      <c r="A189" s="503" t="s">
        <v>224</v>
      </c>
      <c r="B189" s="458">
        <v>1610</v>
      </c>
    </row>
    <row r="190" spans="1:2" s="233" customFormat="1" ht="21.75" customHeight="1">
      <c r="A190" s="503" t="s">
        <v>225</v>
      </c>
      <c r="B190" s="458">
        <v>41</v>
      </c>
    </row>
    <row r="191" spans="1:2" s="233" customFormat="1" ht="21.75" customHeight="1">
      <c r="A191" s="503" t="s">
        <v>226</v>
      </c>
      <c r="B191" s="458">
        <v>59</v>
      </c>
    </row>
    <row r="192" spans="1:2" s="233" customFormat="1" ht="21.75" customHeight="1">
      <c r="A192" s="503" t="s">
        <v>227</v>
      </c>
      <c r="B192" s="458">
        <v>350</v>
      </c>
    </row>
    <row r="193" spans="1:2" s="233" customFormat="1" ht="21.75" customHeight="1">
      <c r="A193" s="501" t="s">
        <v>228</v>
      </c>
      <c r="B193" s="458">
        <v>5824</v>
      </c>
    </row>
    <row r="194" spans="1:2" s="233" customFormat="1" ht="21.75" customHeight="1">
      <c r="A194" s="503" t="s">
        <v>229</v>
      </c>
      <c r="B194" s="458">
        <v>2293</v>
      </c>
    </row>
    <row r="195" spans="1:2" s="233" customFormat="1" ht="21.75" customHeight="1">
      <c r="A195" s="503" t="s">
        <v>230</v>
      </c>
      <c r="B195" s="458">
        <v>659</v>
      </c>
    </row>
    <row r="196" spans="1:2" s="233" customFormat="1" ht="21.75" customHeight="1">
      <c r="A196" s="503" t="s">
        <v>231</v>
      </c>
      <c r="B196" s="458">
        <v>1741</v>
      </c>
    </row>
    <row r="197" spans="1:2" s="233" customFormat="1" ht="21.75" customHeight="1">
      <c r="A197" s="503" t="s">
        <v>232</v>
      </c>
      <c r="B197" s="458">
        <v>547</v>
      </c>
    </row>
    <row r="198" spans="1:2" s="233" customFormat="1" ht="21.75" customHeight="1">
      <c r="A198" s="503" t="s">
        <v>233</v>
      </c>
      <c r="B198" s="504">
        <v>223</v>
      </c>
    </row>
    <row r="199" spans="1:2" s="233" customFormat="1" ht="21.75" customHeight="1">
      <c r="A199" s="503" t="s">
        <v>234</v>
      </c>
      <c r="B199" s="458">
        <v>9</v>
      </c>
    </row>
    <row r="200" spans="1:2" s="233" customFormat="1" ht="21.75" customHeight="1">
      <c r="A200" s="503" t="s">
        <v>235</v>
      </c>
      <c r="B200" s="502">
        <v>43</v>
      </c>
    </row>
    <row r="201" spans="1:2" s="233" customFormat="1" ht="21.75" customHeight="1">
      <c r="A201" s="503" t="s">
        <v>236</v>
      </c>
      <c r="B201" s="458">
        <v>309</v>
      </c>
    </row>
    <row r="202" spans="1:2" s="233" customFormat="1" ht="21.75" customHeight="1">
      <c r="A202" s="501" t="s">
        <v>237</v>
      </c>
      <c r="B202" s="458">
        <v>898</v>
      </c>
    </row>
    <row r="203" spans="1:2" s="233" customFormat="1" ht="21.75" customHeight="1">
      <c r="A203" s="503" t="s">
        <v>238</v>
      </c>
      <c r="B203" s="504">
        <v>758</v>
      </c>
    </row>
    <row r="204" spans="1:2" s="233" customFormat="1" ht="21.75" customHeight="1">
      <c r="A204" s="503" t="s">
        <v>239</v>
      </c>
      <c r="B204" s="458">
        <v>80</v>
      </c>
    </row>
    <row r="205" spans="1:2" s="233" customFormat="1" ht="21.75" customHeight="1">
      <c r="A205" s="503" t="s">
        <v>240</v>
      </c>
      <c r="B205" s="502">
        <v>12</v>
      </c>
    </row>
    <row r="206" spans="1:2" s="233" customFormat="1" ht="21.75" customHeight="1">
      <c r="A206" s="503" t="s">
        <v>241</v>
      </c>
      <c r="B206" s="458">
        <v>48</v>
      </c>
    </row>
    <row r="207" spans="1:2" s="233" customFormat="1" ht="21.75" customHeight="1">
      <c r="A207" s="501" t="s">
        <v>242</v>
      </c>
      <c r="B207" s="458">
        <v>2060</v>
      </c>
    </row>
    <row r="208" spans="1:2" s="233" customFormat="1" ht="21.75" customHeight="1">
      <c r="A208" s="503" t="s">
        <v>243</v>
      </c>
      <c r="B208" s="458">
        <v>480</v>
      </c>
    </row>
    <row r="209" spans="1:2" s="233" customFormat="1" ht="21.75" customHeight="1">
      <c r="A209" s="503" t="s">
        <v>244</v>
      </c>
      <c r="B209" s="458">
        <v>794</v>
      </c>
    </row>
    <row r="210" spans="1:2" s="233" customFormat="1" ht="21.75" customHeight="1">
      <c r="A210" s="503" t="s">
        <v>245</v>
      </c>
      <c r="B210" s="458">
        <v>61</v>
      </c>
    </row>
    <row r="211" spans="1:2" s="233" customFormat="1" ht="21.75" customHeight="1">
      <c r="A211" s="503" t="s">
        <v>246</v>
      </c>
      <c r="B211" s="458">
        <v>170</v>
      </c>
    </row>
    <row r="212" spans="1:2" s="233" customFormat="1" ht="21.75" customHeight="1">
      <c r="A212" s="503" t="s">
        <v>247</v>
      </c>
      <c r="B212" s="458">
        <v>396</v>
      </c>
    </row>
    <row r="213" spans="1:2" s="233" customFormat="1" ht="21.75" customHeight="1">
      <c r="A213" s="503" t="s">
        <v>248</v>
      </c>
      <c r="B213" s="458">
        <v>159</v>
      </c>
    </row>
    <row r="214" spans="1:2" s="233" customFormat="1" ht="21.75" customHeight="1">
      <c r="A214" s="501" t="s">
        <v>249</v>
      </c>
      <c r="B214" s="458">
        <v>2573</v>
      </c>
    </row>
    <row r="215" spans="1:2" s="233" customFormat="1" ht="21.75" customHeight="1">
      <c r="A215" s="503" t="s">
        <v>92</v>
      </c>
      <c r="B215" s="458">
        <v>152</v>
      </c>
    </row>
    <row r="216" spans="1:2" s="233" customFormat="1" ht="21.75" customHeight="1">
      <c r="A216" s="503" t="s">
        <v>250</v>
      </c>
      <c r="B216" s="458">
        <v>230</v>
      </c>
    </row>
    <row r="217" spans="1:2" s="233" customFormat="1" ht="21.75" customHeight="1">
      <c r="A217" s="503" t="s">
        <v>251</v>
      </c>
      <c r="B217" s="458">
        <v>434</v>
      </c>
    </row>
    <row r="218" spans="1:2" s="233" customFormat="1" ht="21.75" customHeight="1">
      <c r="A218" s="503" t="s">
        <v>252</v>
      </c>
      <c r="B218" s="458">
        <v>1073</v>
      </c>
    </row>
    <row r="219" spans="1:2" s="233" customFormat="1" ht="21.75" customHeight="1">
      <c r="A219" s="503" t="s">
        <v>253</v>
      </c>
      <c r="B219" s="458">
        <v>684</v>
      </c>
    </row>
    <row r="220" spans="1:2" s="233" customFormat="1" ht="21.75" customHeight="1">
      <c r="A220" s="501" t="s">
        <v>254</v>
      </c>
      <c r="B220" s="458">
        <v>55</v>
      </c>
    </row>
    <row r="221" spans="1:2" s="233" customFormat="1" ht="21.75" customHeight="1">
      <c r="A221" s="503" t="s">
        <v>255</v>
      </c>
      <c r="B221" s="458">
        <v>55</v>
      </c>
    </row>
    <row r="222" spans="1:2" s="233" customFormat="1" ht="21.75" customHeight="1">
      <c r="A222" s="501" t="s">
        <v>256</v>
      </c>
      <c r="B222" s="458">
        <v>17405</v>
      </c>
    </row>
    <row r="223" spans="1:2" s="233" customFormat="1" ht="21.75" customHeight="1">
      <c r="A223" s="503" t="s">
        <v>257</v>
      </c>
      <c r="B223" s="458">
        <v>5508</v>
      </c>
    </row>
    <row r="224" spans="1:2" s="233" customFormat="1" ht="21.75" customHeight="1">
      <c r="A224" s="503" t="s">
        <v>258</v>
      </c>
      <c r="B224" s="458">
        <v>11897</v>
      </c>
    </row>
    <row r="225" spans="1:2" s="233" customFormat="1" ht="21.75" customHeight="1">
      <c r="A225" s="501" t="s">
        <v>259</v>
      </c>
      <c r="B225" s="458">
        <v>549</v>
      </c>
    </row>
    <row r="226" spans="1:2" s="233" customFormat="1" ht="21.75" customHeight="1">
      <c r="A226" s="503" t="s">
        <v>260</v>
      </c>
      <c r="B226" s="458">
        <v>539</v>
      </c>
    </row>
    <row r="227" spans="1:2" s="233" customFormat="1" ht="21.75" customHeight="1">
      <c r="A227" s="503" t="s">
        <v>261</v>
      </c>
      <c r="B227" s="458">
        <v>10</v>
      </c>
    </row>
    <row r="228" spans="1:2" s="233" customFormat="1" ht="21.75" customHeight="1">
      <c r="A228" s="501" t="s">
        <v>262</v>
      </c>
      <c r="B228" s="458">
        <v>4893</v>
      </c>
    </row>
    <row r="229" spans="1:2" s="233" customFormat="1" ht="21.75" customHeight="1">
      <c r="A229" s="503" t="s">
        <v>263</v>
      </c>
      <c r="B229" s="458">
        <v>2141</v>
      </c>
    </row>
    <row r="230" spans="1:2" s="233" customFormat="1" ht="21.75" customHeight="1">
      <c r="A230" s="503" t="s">
        <v>264</v>
      </c>
      <c r="B230" s="458">
        <v>2752</v>
      </c>
    </row>
    <row r="231" spans="1:2" s="233" customFormat="1" ht="21.75" customHeight="1">
      <c r="A231" s="501" t="s">
        <v>265</v>
      </c>
      <c r="B231" s="458">
        <v>258</v>
      </c>
    </row>
    <row r="232" spans="1:2" s="233" customFormat="1" ht="21.75" customHeight="1">
      <c r="A232" s="503" t="s">
        <v>266</v>
      </c>
      <c r="B232" s="458">
        <v>198</v>
      </c>
    </row>
    <row r="233" spans="1:2" s="233" customFormat="1" ht="21.75" customHeight="1">
      <c r="A233" s="503" t="s">
        <v>267</v>
      </c>
      <c r="B233" s="458">
        <v>60</v>
      </c>
    </row>
    <row r="234" spans="1:2" s="233" customFormat="1" ht="21.75" customHeight="1">
      <c r="A234" s="501" t="s">
        <v>268</v>
      </c>
      <c r="B234" s="458">
        <v>1153</v>
      </c>
    </row>
    <row r="235" spans="1:2" s="233" customFormat="1" ht="21.75" customHeight="1">
      <c r="A235" s="503" t="s">
        <v>92</v>
      </c>
      <c r="B235" s="458">
        <v>157</v>
      </c>
    </row>
    <row r="236" spans="1:2" s="233" customFormat="1" ht="21.75" customHeight="1">
      <c r="A236" s="503" t="s">
        <v>269</v>
      </c>
      <c r="B236" s="458">
        <v>102</v>
      </c>
    </row>
    <row r="237" spans="1:2" s="233" customFormat="1" ht="21.75" customHeight="1">
      <c r="A237" s="503" t="s">
        <v>94</v>
      </c>
      <c r="B237" s="458">
        <v>835</v>
      </c>
    </row>
    <row r="238" spans="1:2" s="233" customFormat="1" ht="21.75" customHeight="1">
      <c r="A238" s="503" t="s">
        <v>270</v>
      </c>
      <c r="B238" s="458">
        <v>59</v>
      </c>
    </row>
    <row r="239" spans="1:2" s="233" customFormat="1" ht="21.75" customHeight="1">
      <c r="A239" s="501" t="s">
        <v>271</v>
      </c>
      <c r="B239" s="458">
        <v>717</v>
      </c>
    </row>
    <row r="240" spans="1:2" s="233" customFormat="1" ht="21.75" customHeight="1">
      <c r="A240" s="503" t="s">
        <v>272</v>
      </c>
      <c r="B240" s="458">
        <v>717</v>
      </c>
    </row>
    <row r="241" spans="1:2" s="233" customFormat="1" ht="21.75" customHeight="1">
      <c r="A241" s="501" t="s">
        <v>273</v>
      </c>
      <c r="B241" s="458">
        <v>3975</v>
      </c>
    </row>
    <row r="242" spans="1:2" s="233" customFormat="1" ht="21.75" customHeight="1">
      <c r="A242" s="503" t="s">
        <v>274</v>
      </c>
      <c r="B242" s="458">
        <v>3975</v>
      </c>
    </row>
    <row r="243" spans="1:2" s="233" customFormat="1" ht="21.75" customHeight="1">
      <c r="A243" s="501" t="s">
        <v>41</v>
      </c>
      <c r="B243" s="458">
        <v>50821</v>
      </c>
    </row>
    <row r="244" spans="1:2" s="233" customFormat="1" ht="21.75" customHeight="1">
      <c r="A244" s="501" t="s">
        <v>275</v>
      </c>
      <c r="B244" s="458">
        <v>696</v>
      </c>
    </row>
    <row r="245" spans="1:2" s="233" customFormat="1" ht="21.75" customHeight="1">
      <c r="A245" s="503" t="s">
        <v>92</v>
      </c>
      <c r="B245" s="458">
        <v>314</v>
      </c>
    </row>
    <row r="246" spans="1:2" s="233" customFormat="1" ht="21.75" customHeight="1">
      <c r="A246" s="503" t="s">
        <v>276</v>
      </c>
      <c r="B246" s="458">
        <v>382</v>
      </c>
    </row>
    <row r="247" spans="1:2" s="233" customFormat="1" ht="21.75" customHeight="1">
      <c r="A247" s="501" t="s">
        <v>277</v>
      </c>
      <c r="B247" s="458">
        <v>509</v>
      </c>
    </row>
    <row r="248" spans="1:2" s="233" customFormat="1" ht="21.75" customHeight="1">
      <c r="A248" s="503" t="s">
        <v>278</v>
      </c>
      <c r="B248" s="458">
        <v>33</v>
      </c>
    </row>
    <row r="249" spans="1:2" s="233" customFormat="1" ht="21.75" customHeight="1">
      <c r="A249" s="503" t="s">
        <v>279</v>
      </c>
      <c r="B249" s="458">
        <v>107</v>
      </c>
    </row>
    <row r="250" spans="1:2" s="233" customFormat="1" ht="21.75" customHeight="1">
      <c r="A250" s="503" t="s">
        <v>280</v>
      </c>
      <c r="B250" s="458">
        <v>369</v>
      </c>
    </row>
    <row r="251" spans="1:2" s="233" customFormat="1" ht="21.75" customHeight="1">
      <c r="A251" s="501" t="s">
        <v>281</v>
      </c>
      <c r="B251" s="458">
        <v>7402</v>
      </c>
    </row>
    <row r="252" spans="1:2" s="233" customFormat="1" ht="21.75" customHeight="1">
      <c r="A252" s="503" t="s">
        <v>282</v>
      </c>
      <c r="B252" s="458">
        <v>520</v>
      </c>
    </row>
    <row r="253" spans="1:2" s="233" customFormat="1" ht="21.75" customHeight="1">
      <c r="A253" s="503" t="s">
        <v>283</v>
      </c>
      <c r="B253" s="458">
        <v>6101</v>
      </c>
    </row>
    <row r="254" spans="1:2" s="233" customFormat="1" ht="21.75" customHeight="1">
      <c r="A254" s="503" t="s">
        <v>284</v>
      </c>
      <c r="B254" s="458">
        <v>781</v>
      </c>
    </row>
    <row r="255" spans="1:2" s="233" customFormat="1" ht="21.75" customHeight="1">
      <c r="A255" s="501" t="s">
        <v>285</v>
      </c>
      <c r="B255" s="458">
        <v>12056</v>
      </c>
    </row>
    <row r="256" spans="1:2" s="233" customFormat="1" ht="21.75" customHeight="1">
      <c r="A256" s="503" t="s">
        <v>286</v>
      </c>
      <c r="B256" s="458">
        <v>985</v>
      </c>
    </row>
    <row r="257" spans="1:2" s="233" customFormat="1" ht="21.75" customHeight="1">
      <c r="A257" s="503" t="s">
        <v>287</v>
      </c>
      <c r="B257" s="458">
        <v>348</v>
      </c>
    </row>
    <row r="258" spans="1:2" s="233" customFormat="1" ht="21.75" customHeight="1">
      <c r="A258" s="503" t="s">
        <v>288</v>
      </c>
      <c r="B258" s="458">
        <v>535</v>
      </c>
    </row>
    <row r="259" spans="1:2" s="233" customFormat="1" ht="21.75" customHeight="1">
      <c r="A259" s="503" t="s">
        <v>289</v>
      </c>
      <c r="B259" s="458">
        <v>3914</v>
      </c>
    </row>
    <row r="260" spans="1:2" s="233" customFormat="1" ht="21.75" customHeight="1">
      <c r="A260" s="503" t="s">
        <v>290</v>
      </c>
      <c r="B260" s="502">
        <v>557</v>
      </c>
    </row>
    <row r="261" spans="1:2" s="233" customFormat="1" ht="21.75" customHeight="1">
      <c r="A261" s="503" t="s">
        <v>291</v>
      </c>
      <c r="B261" s="458">
        <v>5595</v>
      </c>
    </row>
    <row r="262" spans="1:2" s="233" customFormat="1" ht="21.75" customHeight="1">
      <c r="A262" s="503" t="s">
        <v>292</v>
      </c>
      <c r="B262" s="458">
        <v>122</v>
      </c>
    </row>
    <row r="263" spans="1:2" s="233" customFormat="1" ht="21.75" customHeight="1">
      <c r="A263" s="501" t="s">
        <v>293</v>
      </c>
      <c r="B263" s="458">
        <v>101</v>
      </c>
    </row>
    <row r="264" spans="1:2" s="233" customFormat="1" ht="21.75" customHeight="1">
      <c r="A264" s="503" t="s">
        <v>294</v>
      </c>
      <c r="B264" s="458">
        <v>101</v>
      </c>
    </row>
    <row r="265" spans="1:2" s="233" customFormat="1" ht="21.75" customHeight="1">
      <c r="A265" s="501" t="s">
        <v>295</v>
      </c>
      <c r="B265" s="458">
        <v>1936</v>
      </c>
    </row>
    <row r="266" spans="1:2" s="233" customFormat="1" ht="21.75" customHeight="1">
      <c r="A266" s="503" t="s">
        <v>296</v>
      </c>
      <c r="B266" s="458">
        <v>121</v>
      </c>
    </row>
    <row r="267" spans="1:2" s="233" customFormat="1" ht="21.75" customHeight="1">
      <c r="A267" s="503" t="s">
        <v>297</v>
      </c>
      <c r="B267" s="458">
        <v>1815</v>
      </c>
    </row>
    <row r="268" spans="1:2" s="233" customFormat="1" ht="21.75" customHeight="1">
      <c r="A268" s="501" t="s">
        <v>298</v>
      </c>
      <c r="B268" s="458">
        <v>11570</v>
      </c>
    </row>
    <row r="269" spans="1:2" s="233" customFormat="1" ht="21.75" customHeight="1">
      <c r="A269" s="503" t="s">
        <v>299</v>
      </c>
      <c r="B269" s="458">
        <v>2366</v>
      </c>
    </row>
    <row r="270" spans="1:2" s="233" customFormat="1" ht="21.75" customHeight="1">
      <c r="A270" s="503" t="s">
        <v>300</v>
      </c>
      <c r="B270" s="458">
        <v>6612</v>
      </c>
    </row>
    <row r="271" spans="1:2" s="233" customFormat="1" ht="21.75" customHeight="1">
      <c r="A271" s="503" t="s">
        <v>301</v>
      </c>
      <c r="B271" s="458">
        <v>2592</v>
      </c>
    </row>
    <row r="272" spans="1:2" s="233" customFormat="1" ht="21.75" customHeight="1">
      <c r="A272" s="501" t="s">
        <v>302</v>
      </c>
      <c r="B272" s="458">
        <v>11349</v>
      </c>
    </row>
    <row r="273" spans="1:2" s="233" customFormat="1" ht="21.75" customHeight="1">
      <c r="A273" s="503" t="s">
        <v>303</v>
      </c>
      <c r="B273" s="458">
        <v>11349</v>
      </c>
    </row>
    <row r="274" spans="1:2" s="233" customFormat="1" ht="21.75" customHeight="1">
      <c r="A274" s="501" t="s">
        <v>304</v>
      </c>
      <c r="B274" s="458">
        <v>4166</v>
      </c>
    </row>
    <row r="275" spans="1:2" s="233" customFormat="1" ht="21.75" customHeight="1">
      <c r="A275" s="503" t="s">
        <v>305</v>
      </c>
      <c r="B275" s="458">
        <v>4130</v>
      </c>
    </row>
    <row r="276" spans="1:2" s="233" customFormat="1" ht="21.75" customHeight="1">
      <c r="A276" s="503" t="s">
        <v>306</v>
      </c>
      <c r="B276" s="458">
        <v>36</v>
      </c>
    </row>
    <row r="277" spans="1:2" s="233" customFormat="1" ht="21.75" customHeight="1">
      <c r="A277" s="501" t="s">
        <v>307</v>
      </c>
      <c r="B277" s="458">
        <v>242</v>
      </c>
    </row>
    <row r="278" spans="1:2" s="233" customFormat="1" ht="21.75" customHeight="1">
      <c r="A278" s="503" t="s">
        <v>308</v>
      </c>
      <c r="B278" s="458">
        <v>242</v>
      </c>
    </row>
    <row r="279" spans="1:2" s="233" customFormat="1" ht="21.75" customHeight="1">
      <c r="A279" s="501" t="s">
        <v>309</v>
      </c>
      <c r="B279" s="458">
        <v>785</v>
      </c>
    </row>
    <row r="280" spans="1:2" s="233" customFormat="1" ht="21.75" customHeight="1">
      <c r="A280" s="503" t="s">
        <v>92</v>
      </c>
      <c r="B280" s="458">
        <v>391</v>
      </c>
    </row>
    <row r="281" spans="1:2" s="233" customFormat="1" ht="21.75" customHeight="1">
      <c r="A281" s="503" t="s">
        <v>310</v>
      </c>
      <c r="B281" s="458">
        <v>16</v>
      </c>
    </row>
    <row r="282" spans="1:2" s="233" customFormat="1" ht="21.75" customHeight="1">
      <c r="A282" s="503" t="s">
        <v>94</v>
      </c>
      <c r="B282" s="458">
        <v>32</v>
      </c>
    </row>
    <row r="283" spans="1:2" s="233" customFormat="1" ht="21.75" customHeight="1">
      <c r="A283" s="503" t="s">
        <v>311</v>
      </c>
      <c r="B283" s="458">
        <v>346</v>
      </c>
    </row>
    <row r="284" spans="1:2" s="233" customFormat="1" ht="21.75" customHeight="1">
      <c r="A284" s="501" t="s">
        <v>312</v>
      </c>
      <c r="B284" s="458">
        <v>9</v>
      </c>
    </row>
    <row r="285" spans="1:2" s="233" customFormat="1" ht="21.75" customHeight="1">
      <c r="A285" s="503" t="s">
        <v>313</v>
      </c>
      <c r="B285" s="458">
        <v>9</v>
      </c>
    </row>
    <row r="286" spans="1:2" s="233" customFormat="1" ht="21.75" customHeight="1">
      <c r="A286" s="501" t="s">
        <v>42</v>
      </c>
      <c r="B286" s="458">
        <v>18611</v>
      </c>
    </row>
    <row r="287" spans="1:2" s="233" customFormat="1" ht="21.75" customHeight="1">
      <c r="A287" s="501" t="s">
        <v>314</v>
      </c>
      <c r="B287" s="458">
        <v>1787</v>
      </c>
    </row>
    <row r="288" spans="1:2" s="233" customFormat="1" ht="21.75" customHeight="1">
      <c r="A288" s="503" t="s">
        <v>92</v>
      </c>
      <c r="B288" s="458">
        <v>457</v>
      </c>
    </row>
    <row r="289" spans="1:2" s="233" customFormat="1" ht="21.75" customHeight="1">
      <c r="A289" s="503" t="s">
        <v>315</v>
      </c>
      <c r="B289" s="458">
        <v>1330</v>
      </c>
    </row>
    <row r="290" spans="1:2" s="233" customFormat="1" ht="21.75" customHeight="1">
      <c r="A290" s="501" t="s">
        <v>316</v>
      </c>
      <c r="B290" s="458">
        <v>2731</v>
      </c>
    </row>
    <row r="291" spans="1:2" s="233" customFormat="1" ht="21.75" customHeight="1">
      <c r="A291" s="503" t="s">
        <v>317</v>
      </c>
      <c r="B291" s="458">
        <v>1622</v>
      </c>
    </row>
    <row r="292" spans="1:2" s="233" customFormat="1" ht="21.75" customHeight="1">
      <c r="A292" s="503" t="s">
        <v>318</v>
      </c>
      <c r="B292" s="458">
        <v>601</v>
      </c>
    </row>
    <row r="293" spans="1:2" s="233" customFormat="1" ht="21.75" customHeight="1">
      <c r="A293" s="503" t="s">
        <v>319</v>
      </c>
      <c r="B293" s="458">
        <v>508</v>
      </c>
    </row>
    <row r="294" spans="1:2" s="233" customFormat="1" ht="21.75" customHeight="1">
      <c r="A294" s="501" t="s">
        <v>320</v>
      </c>
      <c r="B294" s="458">
        <v>4204</v>
      </c>
    </row>
    <row r="295" spans="1:2" s="233" customFormat="1" ht="21.75" customHeight="1">
      <c r="A295" s="503" t="s">
        <v>321</v>
      </c>
      <c r="B295" s="458">
        <v>1426</v>
      </c>
    </row>
    <row r="296" spans="1:2" s="233" customFormat="1" ht="21.75" customHeight="1">
      <c r="A296" s="503" t="s">
        <v>322</v>
      </c>
      <c r="B296" s="502">
        <v>36</v>
      </c>
    </row>
    <row r="297" spans="1:2" s="233" customFormat="1" ht="21.75" customHeight="1">
      <c r="A297" s="503" t="s">
        <v>323</v>
      </c>
      <c r="B297" s="504">
        <v>2742</v>
      </c>
    </row>
    <row r="298" spans="1:2" s="233" customFormat="1" ht="21.75" customHeight="1">
      <c r="A298" s="501" t="s">
        <v>324</v>
      </c>
      <c r="B298" s="458">
        <v>1221</v>
      </c>
    </row>
    <row r="299" spans="1:2" s="233" customFormat="1" ht="21.75" customHeight="1">
      <c r="A299" s="503" t="s">
        <v>325</v>
      </c>
      <c r="B299" s="502">
        <v>1055</v>
      </c>
    </row>
    <row r="300" spans="1:2" s="233" customFormat="1" ht="21.75" customHeight="1">
      <c r="A300" s="503" t="s">
        <v>326</v>
      </c>
      <c r="B300" s="458">
        <v>162</v>
      </c>
    </row>
    <row r="301" spans="1:2" s="233" customFormat="1" ht="21.75" customHeight="1">
      <c r="A301" s="503" t="s">
        <v>327</v>
      </c>
      <c r="B301" s="458">
        <v>4</v>
      </c>
    </row>
    <row r="302" spans="1:2" s="233" customFormat="1" ht="21.75" customHeight="1">
      <c r="A302" s="501" t="s">
        <v>328</v>
      </c>
      <c r="B302" s="458">
        <v>7035</v>
      </c>
    </row>
    <row r="303" spans="1:2" s="233" customFormat="1" ht="21.75" customHeight="1">
      <c r="A303" s="503" t="s">
        <v>329</v>
      </c>
      <c r="B303" s="458">
        <v>6857</v>
      </c>
    </row>
    <row r="304" spans="1:2" s="233" customFormat="1" ht="21.75" customHeight="1">
      <c r="A304" s="503" t="s">
        <v>330</v>
      </c>
      <c r="B304" s="458">
        <v>108</v>
      </c>
    </row>
    <row r="305" spans="1:2" s="233" customFormat="1" ht="21.75" customHeight="1">
      <c r="A305" s="503" t="s">
        <v>331</v>
      </c>
      <c r="B305" s="458">
        <v>70</v>
      </c>
    </row>
    <row r="306" spans="1:2" s="233" customFormat="1" ht="21.75" customHeight="1">
      <c r="A306" s="501" t="s">
        <v>332</v>
      </c>
      <c r="B306" s="458">
        <v>866</v>
      </c>
    </row>
    <row r="307" spans="1:2" s="233" customFormat="1" ht="21.75" customHeight="1">
      <c r="A307" s="503" t="s">
        <v>333</v>
      </c>
      <c r="B307" s="458">
        <v>866</v>
      </c>
    </row>
    <row r="308" spans="1:2" s="233" customFormat="1" ht="21.75" customHeight="1">
      <c r="A308" s="501" t="s">
        <v>334</v>
      </c>
      <c r="B308" s="458">
        <v>767</v>
      </c>
    </row>
    <row r="309" spans="1:2" s="233" customFormat="1" ht="21.75" customHeight="1">
      <c r="A309" s="503" t="s">
        <v>335</v>
      </c>
      <c r="B309" s="458">
        <v>767</v>
      </c>
    </row>
    <row r="310" spans="1:2" s="233" customFormat="1" ht="21.75" customHeight="1">
      <c r="A310" s="501" t="s">
        <v>43</v>
      </c>
      <c r="B310" s="458">
        <v>9829</v>
      </c>
    </row>
    <row r="311" spans="1:2" s="233" customFormat="1" ht="21.75" customHeight="1">
      <c r="A311" s="501" t="s">
        <v>336</v>
      </c>
      <c r="B311" s="458">
        <v>6521</v>
      </c>
    </row>
    <row r="312" spans="1:2" s="233" customFormat="1" ht="21.75" customHeight="1">
      <c r="A312" s="503" t="s">
        <v>92</v>
      </c>
      <c r="B312" s="458">
        <v>1177</v>
      </c>
    </row>
    <row r="313" spans="1:2" s="233" customFormat="1" ht="21.75" customHeight="1">
      <c r="A313" s="503" t="s">
        <v>337</v>
      </c>
      <c r="B313" s="458">
        <v>5344</v>
      </c>
    </row>
    <row r="314" spans="1:2" s="233" customFormat="1" ht="21.75" customHeight="1">
      <c r="A314" s="501" t="s">
        <v>338</v>
      </c>
      <c r="B314" s="458">
        <v>2500</v>
      </c>
    </row>
    <row r="315" spans="1:2" s="233" customFormat="1" ht="21.75" customHeight="1">
      <c r="A315" s="503" t="s">
        <v>339</v>
      </c>
      <c r="B315" s="458">
        <v>2500</v>
      </c>
    </row>
    <row r="316" spans="1:2" s="233" customFormat="1" ht="21.75" customHeight="1">
      <c r="A316" s="501" t="s">
        <v>340</v>
      </c>
      <c r="B316" s="458">
        <v>485</v>
      </c>
    </row>
    <row r="317" spans="1:2" s="233" customFormat="1" ht="21.75" customHeight="1">
      <c r="A317" s="503" t="s">
        <v>341</v>
      </c>
      <c r="B317" s="458">
        <v>485</v>
      </c>
    </row>
    <row r="318" spans="1:2" s="233" customFormat="1" ht="21.75" customHeight="1">
      <c r="A318" s="501" t="s">
        <v>342</v>
      </c>
      <c r="B318" s="458">
        <v>323</v>
      </c>
    </row>
    <row r="319" spans="1:2" s="233" customFormat="1" ht="21.75" customHeight="1">
      <c r="A319" s="503" t="s">
        <v>343</v>
      </c>
      <c r="B319" s="458">
        <v>323</v>
      </c>
    </row>
    <row r="320" spans="1:2" s="233" customFormat="1" ht="21.75" customHeight="1">
      <c r="A320" s="501" t="s">
        <v>44</v>
      </c>
      <c r="B320" s="458">
        <v>109000</v>
      </c>
    </row>
    <row r="321" spans="1:2" s="233" customFormat="1" ht="21.75" customHeight="1">
      <c r="A321" s="501" t="s">
        <v>344</v>
      </c>
      <c r="B321" s="458">
        <v>29794</v>
      </c>
    </row>
    <row r="322" spans="1:2" s="233" customFormat="1" ht="21.75" customHeight="1">
      <c r="A322" s="503" t="s">
        <v>92</v>
      </c>
      <c r="B322" s="458">
        <v>1144</v>
      </c>
    </row>
    <row r="323" spans="1:2" s="233" customFormat="1" ht="21.75" customHeight="1">
      <c r="A323" s="503" t="s">
        <v>94</v>
      </c>
      <c r="B323" s="458">
        <v>4266</v>
      </c>
    </row>
    <row r="324" spans="1:2" s="233" customFormat="1" ht="21.75" customHeight="1">
      <c r="A324" s="503" t="s">
        <v>345</v>
      </c>
      <c r="B324" s="458">
        <v>481</v>
      </c>
    </row>
    <row r="325" spans="1:2" s="233" customFormat="1" ht="21.75" customHeight="1">
      <c r="A325" s="503" t="s">
        <v>346</v>
      </c>
      <c r="B325" s="458">
        <v>347</v>
      </c>
    </row>
    <row r="326" spans="1:2" s="233" customFormat="1" ht="21.75" customHeight="1">
      <c r="A326" s="503" t="s">
        <v>347</v>
      </c>
      <c r="B326" s="458">
        <v>50</v>
      </c>
    </row>
    <row r="327" spans="1:2" s="233" customFormat="1" ht="21.75" customHeight="1">
      <c r="A327" s="503" t="s">
        <v>348</v>
      </c>
      <c r="B327" s="458">
        <v>89</v>
      </c>
    </row>
    <row r="328" spans="1:2" s="233" customFormat="1" ht="21.75" customHeight="1">
      <c r="A328" s="503" t="s">
        <v>349</v>
      </c>
      <c r="B328" s="458">
        <v>749</v>
      </c>
    </row>
    <row r="329" spans="1:2" s="233" customFormat="1" ht="21.75" customHeight="1">
      <c r="A329" s="503" t="s">
        <v>350</v>
      </c>
      <c r="B329" s="458">
        <v>434</v>
      </c>
    </row>
    <row r="330" spans="1:2" s="233" customFormat="1" ht="21.75" customHeight="1">
      <c r="A330" s="503" t="s">
        <v>351</v>
      </c>
      <c r="B330" s="458">
        <v>647</v>
      </c>
    </row>
    <row r="331" spans="1:2" s="233" customFormat="1" ht="21.75" customHeight="1">
      <c r="A331" s="503" t="s">
        <v>352</v>
      </c>
      <c r="B331" s="458">
        <v>900</v>
      </c>
    </row>
    <row r="332" spans="1:2" s="233" customFormat="1" ht="21.75" customHeight="1">
      <c r="A332" s="503" t="s">
        <v>353</v>
      </c>
      <c r="B332" s="458">
        <v>87</v>
      </c>
    </row>
    <row r="333" spans="1:2" s="233" customFormat="1" ht="21.75" customHeight="1">
      <c r="A333" s="503" t="s">
        <v>354</v>
      </c>
      <c r="B333" s="458">
        <v>16</v>
      </c>
    </row>
    <row r="334" spans="1:2" s="233" customFormat="1" ht="21.75" customHeight="1">
      <c r="A334" s="503" t="s">
        <v>355</v>
      </c>
      <c r="B334" s="458">
        <v>8795</v>
      </c>
    </row>
    <row r="335" spans="1:2" s="233" customFormat="1" ht="21.75" customHeight="1">
      <c r="A335" s="503" t="s">
        <v>356</v>
      </c>
      <c r="B335" s="458">
        <v>11789</v>
      </c>
    </row>
    <row r="336" spans="1:2" s="233" customFormat="1" ht="21.75" customHeight="1">
      <c r="A336" s="501" t="s">
        <v>357</v>
      </c>
      <c r="B336" s="458">
        <v>12644</v>
      </c>
    </row>
    <row r="337" spans="1:2" s="233" customFormat="1" ht="21.75" customHeight="1">
      <c r="A337" s="503" t="s">
        <v>92</v>
      </c>
      <c r="B337" s="458">
        <v>647</v>
      </c>
    </row>
    <row r="338" spans="1:2" s="233" customFormat="1" ht="21.75" customHeight="1">
      <c r="A338" s="503" t="s">
        <v>358</v>
      </c>
      <c r="B338" s="458">
        <v>1276</v>
      </c>
    </row>
    <row r="339" spans="1:2" s="233" customFormat="1" ht="21.75" customHeight="1">
      <c r="A339" s="503" t="s">
        <v>359</v>
      </c>
      <c r="B339" s="458">
        <v>4237</v>
      </c>
    </row>
    <row r="340" spans="1:2" s="233" customFormat="1" ht="21.75" customHeight="1">
      <c r="A340" s="503" t="s">
        <v>360</v>
      </c>
      <c r="B340" s="458">
        <v>179</v>
      </c>
    </row>
    <row r="341" spans="1:2" s="233" customFormat="1" ht="21.75" customHeight="1">
      <c r="A341" s="503" t="s">
        <v>361</v>
      </c>
      <c r="B341" s="458">
        <v>3669</v>
      </c>
    </row>
    <row r="342" spans="1:2" s="233" customFormat="1" ht="21.75" customHeight="1">
      <c r="A342" s="503" t="s">
        <v>362</v>
      </c>
      <c r="B342" s="458">
        <v>55</v>
      </c>
    </row>
    <row r="343" spans="1:2" s="233" customFormat="1" ht="21.75" customHeight="1">
      <c r="A343" s="503" t="s">
        <v>363</v>
      </c>
      <c r="B343" s="458">
        <v>21</v>
      </c>
    </row>
    <row r="344" spans="1:2" s="233" customFormat="1" ht="21.75" customHeight="1">
      <c r="A344" s="503" t="s">
        <v>364</v>
      </c>
      <c r="B344" s="458">
        <v>49</v>
      </c>
    </row>
    <row r="345" spans="1:2" s="233" customFormat="1" ht="21.75" customHeight="1">
      <c r="A345" s="503" t="s">
        <v>365</v>
      </c>
      <c r="B345" s="458">
        <v>19</v>
      </c>
    </row>
    <row r="346" spans="1:2" s="233" customFormat="1" ht="21.75" customHeight="1">
      <c r="A346" s="503" t="s">
        <v>366</v>
      </c>
      <c r="B346" s="458">
        <v>530</v>
      </c>
    </row>
    <row r="347" spans="1:2" s="233" customFormat="1" ht="21.75" customHeight="1">
      <c r="A347" s="503" t="s">
        <v>367</v>
      </c>
      <c r="B347" s="458">
        <v>1962</v>
      </c>
    </row>
    <row r="348" spans="1:2" s="233" customFormat="1" ht="21.75" customHeight="1">
      <c r="A348" s="501" t="s">
        <v>368</v>
      </c>
      <c r="B348" s="458">
        <v>12767</v>
      </c>
    </row>
    <row r="349" spans="1:2" s="233" customFormat="1" ht="21.75" customHeight="1">
      <c r="A349" s="503" t="s">
        <v>92</v>
      </c>
      <c r="B349" s="458">
        <v>630</v>
      </c>
    </row>
    <row r="350" spans="1:2" s="233" customFormat="1" ht="21.75" customHeight="1">
      <c r="A350" s="503" t="s">
        <v>369</v>
      </c>
      <c r="B350" s="458">
        <v>2075</v>
      </c>
    </row>
    <row r="351" spans="1:2" s="233" customFormat="1" ht="21.75" customHeight="1">
      <c r="A351" s="503" t="s">
        <v>370</v>
      </c>
      <c r="B351" s="458">
        <v>573</v>
      </c>
    </row>
    <row r="352" spans="1:2" s="233" customFormat="1" ht="21.75" customHeight="1">
      <c r="A352" s="503" t="s">
        <v>371</v>
      </c>
      <c r="B352" s="458">
        <v>930</v>
      </c>
    </row>
    <row r="353" spans="1:2" s="233" customFormat="1" ht="21.75" customHeight="1">
      <c r="A353" s="503" t="s">
        <v>372</v>
      </c>
      <c r="B353" s="458">
        <v>100</v>
      </c>
    </row>
    <row r="354" spans="1:2" s="233" customFormat="1" ht="21.75" customHeight="1">
      <c r="A354" s="503" t="s">
        <v>373</v>
      </c>
      <c r="B354" s="458">
        <v>141</v>
      </c>
    </row>
    <row r="355" spans="1:2" s="233" customFormat="1" ht="21.75" customHeight="1">
      <c r="A355" s="503" t="s">
        <v>374</v>
      </c>
      <c r="B355" s="458">
        <v>3074</v>
      </c>
    </row>
    <row r="356" spans="1:2" s="233" customFormat="1" ht="21.75" customHeight="1">
      <c r="A356" s="503" t="s">
        <v>375</v>
      </c>
      <c r="B356" s="458">
        <v>982</v>
      </c>
    </row>
    <row r="357" spans="1:2" s="233" customFormat="1" ht="21.75" customHeight="1">
      <c r="A357" s="503" t="s">
        <v>376</v>
      </c>
      <c r="B357" s="458">
        <v>4262</v>
      </c>
    </row>
    <row r="358" spans="1:2" s="233" customFormat="1" ht="21.75" customHeight="1">
      <c r="A358" s="501" t="s">
        <v>377</v>
      </c>
      <c r="B358" s="458">
        <v>35172</v>
      </c>
    </row>
    <row r="359" spans="1:2" s="233" customFormat="1" ht="21.75" customHeight="1">
      <c r="A359" s="503" t="s">
        <v>92</v>
      </c>
      <c r="B359" s="458">
        <v>197</v>
      </c>
    </row>
    <row r="360" spans="1:2" s="233" customFormat="1" ht="21.75" customHeight="1">
      <c r="A360" s="503" t="s">
        <v>378</v>
      </c>
      <c r="B360" s="458">
        <v>9137</v>
      </c>
    </row>
    <row r="361" spans="1:2" s="233" customFormat="1" ht="21.75" customHeight="1">
      <c r="A361" s="503" t="s">
        <v>379</v>
      </c>
      <c r="B361" s="458">
        <v>11952</v>
      </c>
    </row>
    <row r="362" spans="1:2" s="233" customFormat="1" ht="21.75" customHeight="1">
      <c r="A362" s="503" t="s">
        <v>94</v>
      </c>
      <c r="B362" s="458">
        <v>135</v>
      </c>
    </row>
    <row r="363" spans="1:2" s="233" customFormat="1" ht="21.75" customHeight="1">
      <c r="A363" s="503" t="s">
        <v>380</v>
      </c>
      <c r="B363" s="458">
        <v>13751</v>
      </c>
    </row>
    <row r="364" spans="1:2" s="233" customFormat="1" ht="21.75" customHeight="1">
      <c r="A364" s="501" t="s">
        <v>381</v>
      </c>
      <c r="B364" s="458">
        <v>17145</v>
      </c>
    </row>
    <row r="365" spans="1:2" s="233" customFormat="1" ht="21.75" customHeight="1">
      <c r="A365" s="503" t="s">
        <v>382</v>
      </c>
      <c r="B365" s="458">
        <v>5666</v>
      </c>
    </row>
    <row r="366" spans="1:2" s="233" customFormat="1" ht="21.75" customHeight="1">
      <c r="A366" s="503" t="s">
        <v>383</v>
      </c>
      <c r="B366" s="458">
        <v>11479</v>
      </c>
    </row>
    <row r="367" spans="1:2" s="233" customFormat="1" ht="21.75" customHeight="1">
      <c r="A367" s="501" t="s">
        <v>384</v>
      </c>
      <c r="B367" s="458">
        <v>1478</v>
      </c>
    </row>
    <row r="368" spans="1:2" s="233" customFormat="1" ht="21.75" customHeight="1">
      <c r="A368" s="503" t="s">
        <v>385</v>
      </c>
      <c r="B368" s="458">
        <v>1017</v>
      </c>
    </row>
    <row r="369" spans="1:2" s="233" customFormat="1" ht="21.75" customHeight="1">
      <c r="A369" s="503" t="s">
        <v>386</v>
      </c>
      <c r="B369" s="458">
        <v>461</v>
      </c>
    </row>
    <row r="370" spans="1:2" s="233" customFormat="1" ht="21.75" customHeight="1">
      <c r="A370" s="501" t="s">
        <v>45</v>
      </c>
      <c r="B370" s="458">
        <v>22990</v>
      </c>
    </row>
    <row r="371" spans="1:2" s="233" customFormat="1" ht="21.75" customHeight="1">
      <c r="A371" s="501" t="s">
        <v>387</v>
      </c>
      <c r="B371" s="458">
        <v>13325</v>
      </c>
    </row>
    <row r="372" spans="1:2" s="233" customFormat="1" ht="21.75" customHeight="1">
      <c r="A372" s="503" t="s">
        <v>92</v>
      </c>
      <c r="B372" s="458">
        <v>331</v>
      </c>
    </row>
    <row r="373" spans="1:2" s="233" customFormat="1" ht="21.75" customHeight="1">
      <c r="A373" s="503" t="s">
        <v>388</v>
      </c>
      <c r="B373" s="458">
        <v>3010</v>
      </c>
    </row>
    <row r="374" spans="1:2" s="233" customFormat="1" ht="21.75" customHeight="1">
      <c r="A374" s="503" t="s">
        <v>389</v>
      </c>
      <c r="B374" s="458">
        <v>5686</v>
      </c>
    </row>
    <row r="375" spans="1:2" s="233" customFormat="1" ht="21.75" customHeight="1">
      <c r="A375" s="503" t="s">
        <v>390</v>
      </c>
      <c r="B375" s="458">
        <v>2720</v>
      </c>
    </row>
    <row r="376" spans="1:2" s="233" customFormat="1" ht="21.75" customHeight="1">
      <c r="A376" s="503" t="s">
        <v>391</v>
      </c>
      <c r="B376" s="458">
        <v>833</v>
      </c>
    </row>
    <row r="377" spans="1:2" s="233" customFormat="1" ht="21.75" customHeight="1">
      <c r="A377" s="503" t="s">
        <v>392</v>
      </c>
      <c r="B377" s="458">
        <v>745</v>
      </c>
    </row>
    <row r="378" spans="1:2" s="233" customFormat="1" ht="21.75" customHeight="1">
      <c r="A378" s="501" t="s">
        <v>393</v>
      </c>
      <c r="B378" s="458">
        <v>9389</v>
      </c>
    </row>
    <row r="379" spans="1:2" s="233" customFormat="1" ht="21.75" customHeight="1">
      <c r="A379" s="503" t="s">
        <v>394</v>
      </c>
      <c r="B379" s="458">
        <v>9389</v>
      </c>
    </row>
    <row r="380" spans="1:2" s="233" customFormat="1" ht="21.75" customHeight="1">
      <c r="A380" s="501" t="s">
        <v>395</v>
      </c>
      <c r="B380" s="458">
        <v>276</v>
      </c>
    </row>
    <row r="381" spans="1:2" s="233" customFormat="1" ht="21.75" customHeight="1">
      <c r="A381" s="503" t="s">
        <v>396</v>
      </c>
      <c r="B381" s="458">
        <v>138</v>
      </c>
    </row>
    <row r="382" spans="1:2" s="233" customFormat="1" ht="21.75" customHeight="1">
      <c r="A382" s="503" t="s">
        <v>397</v>
      </c>
      <c r="B382" s="458">
        <v>138</v>
      </c>
    </row>
    <row r="383" spans="1:2" s="233" customFormat="1" ht="21.75" customHeight="1">
      <c r="A383" s="501" t="s">
        <v>65</v>
      </c>
      <c r="B383" s="458">
        <v>674</v>
      </c>
    </row>
    <row r="384" spans="1:2" s="233" customFormat="1" ht="21.75" customHeight="1">
      <c r="A384" s="501" t="s">
        <v>398</v>
      </c>
      <c r="B384" s="458">
        <v>236</v>
      </c>
    </row>
    <row r="385" spans="1:2" s="233" customFormat="1" ht="21.75" customHeight="1">
      <c r="A385" s="503" t="s">
        <v>92</v>
      </c>
      <c r="B385" s="458">
        <v>213</v>
      </c>
    </row>
    <row r="386" spans="1:2" s="233" customFormat="1" ht="21.75" customHeight="1">
      <c r="A386" s="503" t="s">
        <v>399</v>
      </c>
      <c r="B386" s="458">
        <v>23</v>
      </c>
    </row>
    <row r="387" spans="1:2" s="233" customFormat="1" ht="21.75" customHeight="1">
      <c r="A387" s="501" t="s">
        <v>400</v>
      </c>
      <c r="B387" s="458">
        <v>438</v>
      </c>
    </row>
    <row r="388" spans="1:2" s="233" customFormat="1" ht="21.75" customHeight="1">
      <c r="A388" s="503" t="s">
        <v>401</v>
      </c>
      <c r="B388" s="458">
        <v>438</v>
      </c>
    </row>
    <row r="389" spans="1:2" s="233" customFormat="1" ht="21.75" customHeight="1">
      <c r="A389" s="501" t="s">
        <v>47</v>
      </c>
      <c r="B389" s="458">
        <v>1754</v>
      </c>
    </row>
    <row r="390" spans="1:2" s="233" customFormat="1" ht="21.75" customHeight="1">
      <c r="A390" s="501" t="s">
        <v>402</v>
      </c>
      <c r="B390" s="458">
        <v>1704</v>
      </c>
    </row>
    <row r="391" spans="1:2" s="233" customFormat="1" ht="21.75" customHeight="1">
      <c r="A391" s="503" t="s">
        <v>92</v>
      </c>
      <c r="B391" s="458">
        <v>308</v>
      </c>
    </row>
    <row r="392" spans="1:2" s="233" customFormat="1" ht="21.75" customHeight="1">
      <c r="A392" s="503" t="s">
        <v>403</v>
      </c>
      <c r="B392" s="458">
        <v>1396</v>
      </c>
    </row>
    <row r="393" spans="1:2" s="233" customFormat="1" ht="21.75" customHeight="1">
      <c r="A393" s="501" t="s">
        <v>404</v>
      </c>
      <c r="B393" s="458">
        <v>50</v>
      </c>
    </row>
    <row r="394" spans="1:2" s="233" customFormat="1" ht="21.75" customHeight="1">
      <c r="A394" s="503" t="s">
        <v>405</v>
      </c>
      <c r="B394" s="458">
        <v>50</v>
      </c>
    </row>
    <row r="395" spans="1:2" s="233" customFormat="1" ht="21.75" customHeight="1">
      <c r="A395" s="501" t="s">
        <v>49</v>
      </c>
      <c r="B395" s="458">
        <v>3373</v>
      </c>
    </row>
    <row r="396" spans="1:2" s="233" customFormat="1" ht="21.75" customHeight="1">
      <c r="A396" s="501" t="s">
        <v>406</v>
      </c>
      <c r="B396" s="458">
        <v>3089</v>
      </c>
    </row>
    <row r="397" spans="1:2" s="233" customFormat="1" ht="21.75" customHeight="1">
      <c r="A397" s="503" t="s">
        <v>92</v>
      </c>
      <c r="B397" s="458">
        <v>479</v>
      </c>
    </row>
    <row r="398" spans="1:2" s="233" customFormat="1" ht="21.75" customHeight="1">
      <c r="A398" s="503" t="s">
        <v>97</v>
      </c>
      <c r="B398" s="458">
        <v>80</v>
      </c>
    </row>
    <row r="399" spans="1:2" s="233" customFormat="1" ht="21.75" customHeight="1">
      <c r="A399" s="503" t="s">
        <v>407</v>
      </c>
      <c r="B399" s="458">
        <v>120</v>
      </c>
    </row>
    <row r="400" spans="1:2" s="233" customFormat="1" ht="21.75" customHeight="1">
      <c r="A400" s="503" t="s">
        <v>408</v>
      </c>
      <c r="B400" s="458">
        <v>80</v>
      </c>
    </row>
    <row r="401" spans="1:2" s="233" customFormat="1" ht="21.75" customHeight="1">
      <c r="A401" s="503" t="s">
        <v>409</v>
      </c>
      <c r="B401" s="458">
        <v>87</v>
      </c>
    </row>
    <row r="402" spans="1:2" s="233" customFormat="1" ht="21.75" customHeight="1">
      <c r="A402" s="503" t="s">
        <v>94</v>
      </c>
      <c r="B402" s="458">
        <v>1422</v>
      </c>
    </row>
    <row r="403" spans="1:2" s="233" customFormat="1" ht="21.75" customHeight="1">
      <c r="A403" s="503" t="s">
        <v>410</v>
      </c>
      <c r="B403" s="458">
        <v>821</v>
      </c>
    </row>
    <row r="404" spans="1:2" s="233" customFormat="1" ht="21.75" customHeight="1">
      <c r="A404" s="501" t="s">
        <v>411</v>
      </c>
      <c r="B404" s="458">
        <v>284</v>
      </c>
    </row>
    <row r="405" spans="1:2" s="233" customFormat="1" ht="21.75" customHeight="1">
      <c r="A405" s="503" t="s">
        <v>412</v>
      </c>
      <c r="B405" s="458">
        <v>195</v>
      </c>
    </row>
    <row r="406" spans="1:2" s="233" customFormat="1" ht="21.75" customHeight="1">
      <c r="A406" s="503" t="s">
        <v>413</v>
      </c>
      <c r="B406" s="458">
        <v>10</v>
      </c>
    </row>
    <row r="407" spans="1:2" s="233" customFormat="1" ht="21.75" customHeight="1">
      <c r="A407" s="503" t="s">
        <v>414</v>
      </c>
      <c r="B407" s="458">
        <v>49</v>
      </c>
    </row>
    <row r="408" spans="1:2" s="233" customFormat="1" ht="21.75" customHeight="1">
      <c r="A408" s="503" t="s">
        <v>415</v>
      </c>
      <c r="B408" s="458">
        <v>30</v>
      </c>
    </row>
    <row r="409" spans="1:2" s="233" customFormat="1" ht="21.75" customHeight="1">
      <c r="A409" s="501" t="s">
        <v>50</v>
      </c>
      <c r="B409" s="458">
        <v>29348</v>
      </c>
    </row>
    <row r="410" spans="1:2" s="233" customFormat="1" ht="21.75" customHeight="1">
      <c r="A410" s="501" t="s">
        <v>416</v>
      </c>
      <c r="B410" s="458">
        <v>16712</v>
      </c>
    </row>
    <row r="411" spans="1:2" s="233" customFormat="1" ht="21.75" customHeight="1">
      <c r="A411" s="503" t="s">
        <v>417</v>
      </c>
      <c r="B411" s="458">
        <v>177</v>
      </c>
    </row>
    <row r="412" spans="1:2" s="233" customFormat="1" ht="21.75" customHeight="1">
      <c r="A412" s="503" t="s">
        <v>418</v>
      </c>
      <c r="B412" s="458">
        <v>157</v>
      </c>
    </row>
    <row r="413" spans="1:2" s="233" customFormat="1" ht="21.75" customHeight="1">
      <c r="A413" s="503" t="s">
        <v>419</v>
      </c>
      <c r="B413" s="458">
        <v>1396</v>
      </c>
    </row>
    <row r="414" spans="1:2" s="233" customFormat="1" ht="21.75" customHeight="1">
      <c r="A414" s="503" t="s">
        <v>420</v>
      </c>
      <c r="B414" s="458">
        <v>2705</v>
      </c>
    </row>
    <row r="415" spans="1:2" s="233" customFormat="1" ht="21.75" customHeight="1">
      <c r="A415" s="503" t="s">
        <v>421</v>
      </c>
      <c r="B415" s="458">
        <v>15</v>
      </c>
    </row>
    <row r="416" spans="1:2" s="233" customFormat="1" ht="21.75" customHeight="1">
      <c r="A416" s="503" t="s">
        <v>422</v>
      </c>
      <c r="B416" s="458">
        <v>8756</v>
      </c>
    </row>
    <row r="417" spans="1:2" s="233" customFormat="1" ht="21.75" customHeight="1">
      <c r="A417" s="503" t="s">
        <v>423</v>
      </c>
      <c r="B417" s="458">
        <v>2160</v>
      </c>
    </row>
    <row r="418" spans="1:2" s="233" customFormat="1" ht="21.75" customHeight="1">
      <c r="A418" s="503" t="s">
        <v>424</v>
      </c>
      <c r="B418" s="458">
        <v>1346</v>
      </c>
    </row>
    <row r="419" spans="1:2" s="233" customFormat="1" ht="21.75" customHeight="1">
      <c r="A419" s="501" t="s">
        <v>425</v>
      </c>
      <c r="B419" s="458">
        <v>12636</v>
      </c>
    </row>
    <row r="420" spans="1:2" s="233" customFormat="1" ht="21.75" customHeight="1">
      <c r="A420" s="503" t="s">
        <v>426</v>
      </c>
      <c r="B420" s="458">
        <v>12636</v>
      </c>
    </row>
    <row r="421" spans="1:2" s="233" customFormat="1" ht="21.75" customHeight="1">
      <c r="A421" s="501" t="s">
        <v>48</v>
      </c>
      <c r="B421" s="458">
        <v>248</v>
      </c>
    </row>
    <row r="422" spans="1:2" s="233" customFormat="1" ht="21.75" customHeight="1">
      <c r="A422" s="501" t="s">
        <v>427</v>
      </c>
      <c r="B422" s="458">
        <v>248</v>
      </c>
    </row>
    <row r="423" spans="1:2" s="233" customFormat="1" ht="21.75" customHeight="1">
      <c r="A423" s="503" t="s">
        <v>428</v>
      </c>
      <c r="B423" s="458">
        <v>248</v>
      </c>
    </row>
    <row r="424" spans="1:2" s="233" customFormat="1" ht="21.75" customHeight="1">
      <c r="A424" s="501" t="s">
        <v>51</v>
      </c>
      <c r="B424" s="458">
        <v>7029</v>
      </c>
    </row>
    <row r="425" spans="1:2" s="233" customFormat="1" ht="21.75" customHeight="1">
      <c r="A425" s="501" t="s">
        <v>429</v>
      </c>
      <c r="B425" s="458">
        <v>3293</v>
      </c>
    </row>
    <row r="426" spans="1:2" s="233" customFormat="1" ht="21.75" customHeight="1">
      <c r="A426" s="503" t="s">
        <v>92</v>
      </c>
      <c r="B426" s="458">
        <v>687</v>
      </c>
    </row>
    <row r="427" spans="1:2" s="233" customFormat="1" ht="21.75" customHeight="1">
      <c r="A427" s="503" t="s">
        <v>430</v>
      </c>
      <c r="B427" s="458">
        <v>518</v>
      </c>
    </row>
    <row r="428" spans="1:2" s="233" customFormat="1" ht="21.75" customHeight="1">
      <c r="A428" s="503" t="s">
        <v>94</v>
      </c>
      <c r="B428" s="458">
        <v>454</v>
      </c>
    </row>
    <row r="429" spans="1:2" s="233" customFormat="1" ht="21.75" customHeight="1">
      <c r="A429" s="503" t="s">
        <v>431</v>
      </c>
      <c r="B429" s="458">
        <v>1634</v>
      </c>
    </row>
    <row r="430" spans="1:2" s="233" customFormat="1" ht="21.75" customHeight="1">
      <c r="A430" s="501" t="s">
        <v>432</v>
      </c>
      <c r="B430" s="458">
        <v>1240</v>
      </c>
    </row>
    <row r="431" spans="1:2" s="233" customFormat="1" ht="21.75" customHeight="1">
      <c r="A431" s="503" t="s">
        <v>433</v>
      </c>
      <c r="B431" s="458">
        <v>1240</v>
      </c>
    </row>
    <row r="432" spans="1:2" s="233" customFormat="1" ht="21.75" customHeight="1">
      <c r="A432" s="501" t="s">
        <v>434</v>
      </c>
      <c r="B432" s="458">
        <v>1958</v>
      </c>
    </row>
    <row r="433" spans="1:2" s="233" customFormat="1" ht="21.75" customHeight="1">
      <c r="A433" s="503" t="s">
        <v>435</v>
      </c>
      <c r="B433" s="458">
        <v>1958</v>
      </c>
    </row>
    <row r="434" spans="1:2" s="233" customFormat="1" ht="21.75" customHeight="1">
      <c r="A434" s="501" t="s">
        <v>436</v>
      </c>
      <c r="B434" s="458">
        <v>508</v>
      </c>
    </row>
    <row r="435" spans="1:2" s="233" customFormat="1" ht="21.75" customHeight="1">
      <c r="A435" s="503" t="s">
        <v>437</v>
      </c>
      <c r="B435" s="458">
        <v>97</v>
      </c>
    </row>
    <row r="436" spans="1:2" s="233" customFormat="1" ht="21.75" customHeight="1">
      <c r="A436" s="503" t="s">
        <v>438</v>
      </c>
      <c r="B436" s="458">
        <v>411</v>
      </c>
    </row>
    <row r="437" spans="1:2" s="233" customFormat="1" ht="21.75" customHeight="1">
      <c r="A437" s="501" t="s">
        <v>439</v>
      </c>
      <c r="B437" s="458">
        <v>30</v>
      </c>
    </row>
    <row r="438" spans="1:2" s="233" customFormat="1" ht="21.75" customHeight="1">
      <c r="A438" s="503" t="s">
        <v>440</v>
      </c>
      <c r="B438" s="458">
        <v>30</v>
      </c>
    </row>
    <row r="439" spans="1:2" s="233" customFormat="1" ht="21.75" customHeight="1">
      <c r="A439" s="501" t="s">
        <v>441</v>
      </c>
      <c r="B439" s="504">
        <v>288</v>
      </c>
    </row>
    <row r="440" spans="1:2" s="233" customFormat="1" ht="21.75" customHeight="1">
      <c r="A440" s="501" t="s">
        <v>442</v>
      </c>
      <c r="B440" s="458">
        <v>288</v>
      </c>
    </row>
    <row r="441" spans="1:2" s="233" customFormat="1" ht="21.75" customHeight="1">
      <c r="A441" s="503" t="s">
        <v>443</v>
      </c>
      <c r="B441" s="458">
        <v>288</v>
      </c>
    </row>
    <row r="442" spans="1:2" s="233" customFormat="1" ht="21.75" customHeight="1">
      <c r="A442" s="501" t="s">
        <v>53</v>
      </c>
      <c r="B442" s="458">
        <v>17479</v>
      </c>
    </row>
    <row r="443" spans="1:2" s="233" customFormat="1" ht="21.75" customHeight="1">
      <c r="A443" s="501" t="s">
        <v>444</v>
      </c>
      <c r="B443" s="458">
        <v>17479</v>
      </c>
    </row>
    <row r="444" spans="1:2" s="233" customFormat="1" ht="21.75" customHeight="1">
      <c r="A444" s="503" t="s">
        <v>445</v>
      </c>
      <c r="B444" s="458">
        <v>16883</v>
      </c>
    </row>
    <row r="445" spans="1:2" s="233" customFormat="1" ht="21.75" customHeight="1">
      <c r="A445" s="503" t="s">
        <v>446</v>
      </c>
      <c r="B445" s="458">
        <v>596</v>
      </c>
    </row>
    <row r="446" spans="1:2" s="233" customFormat="1" ht="21.75" customHeight="1">
      <c r="A446" s="501" t="s">
        <v>54</v>
      </c>
      <c r="B446" s="458">
        <v>5</v>
      </c>
    </row>
    <row r="447" spans="1:2" ht="21.75" customHeight="1">
      <c r="A447" s="501" t="s">
        <v>447</v>
      </c>
      <c r="B447" s="458">
        <v>5</v>
      </c>
    </row>
  </sheetData>
  <sheetProtection/>
  <mergeCells count="1">
    <mergeCell ref="A2:B2"/>
  </mergeCells>
  <printOptions horizontalCentered="1"/>
  <pageMargins left="0.24" right="0.24" top="0.51" bottom="0.43" header="0.31" footer="0.16"/>
  <pageSetup blackAndWhite="1" errors="blank" horizontalDpi="600" verticalDpi="600" orientation="portrait" paperSize="9"/>
  <headerFooter scaleWithDoc="0" alignWithMargins="0">
    <oddFooter xml:space="preserve">&amp;C &amp;P </oddFooter>
  </headerFooter>
</worksheet>
</file>

<file path=xl/worksheets/sheet5.xml><?xml version="1.0" encoding="utf-8"?>
<worksheet xmlns="http://schemas.openxmlformats.org/spreadsheetml/2006/main" xmlns:r="http://schemas.openxmlformats.org/officeDocument/2006/relationships">
  <sheetPr>
    <tabColor rgb="FFFF0000"/>
  </sheetPr>
  <dimension ref="A1:D90"/>
  <sheetViews>
    <sheetView showZeros="0" view="pageBreakPreview" zoomScaleSheetLayoutView="100" workbookViewId="0" topLeftCell="A22">
      <selection activeCell="C47" sqref="C47"/>
    </sheetView>
  </sheetViews>
  <sheetFormatPr defaultColWidth="9.00390625" defaultRowHeight="14.25" customHeight="1"/>
  <cols>
    <col min="1" max="1" width="38.625" style="202" customWidth="1"/>
    <col min="2" max="2" width="13.875" style="203" customWidth="1"/>
    <col min="3" max="3" width="38.125" style="204" customWidth="1"/>
    <col min="4" max="4" width="16.50390625" style="205" customWidth="1"/>
    <col min="5" max="16384" width="9.00390625" style="204" customWidth="1"/>
  </cols>
  <sheetData>
    <row r="1" spans="1:4" s="204" customFormat="1" ht="20.25" customHeight="1">
      <c r="A1" s="51" t="s">
        <v>448</v>
      </c>
      <c r="B1" s="87"/>
      <c r="C1" s="51"/>
      <c r="D1" s="87"/>
    </row>
    <row r="2" spans="1:4" s="204" customFormat="1" ht="21.75" customHeight="1">
      <c r="A2" s="88" t="s">
        <v>449</v>
      </c>
      <c r="B2" s="88"/>
      <c r="C2" s="88"/>
      <c r="D2" s="88"/>
    </row>
    <row r="3" spans="1:4" s="204" customFormat="1" ht="24" customHeight="1">
      <c r="A3" s="477"/>
      <c r="B3" s="150"/>
      <c r="D3" s="478" t="s">
        <v>2</v>
      </c>
    </row>
    <row r="4" spans="1:4" s="204" customFormat="1" ht="18.75" customHeight="1">
      <c r="A4" s="207" t="s">
        <v>3</v>
      </c>
      <c r="B4" s="207" t="s">
        <v>33</v>
      </c>
      <c r="C4" s="207" t="s">
        <v>450</v>
      </c>
      <c r="D4" s="207" t="s">
        <v>33</v>
      </c>
    </row>
    <row r="5" spans="1:4" s="204" customFormat="1" ht="18.75" customHeight="1">
      <c r="A5" s="302" t="s">
        <v>74</v>
      </c>
      <c r="B5" s="479">
        <f>B6+B47+B48+B51+B54</f>
        <v>637399</v>
      </c>
      <c r="C5" s="302" t="s">
        <v>75</v>
      </c>
      <c r="D5" s="210">
        <f>D6+D9+D12+D13+D14</f>
        <v>225342</v>
      </c>
    </row>
    <row r="6" spans="1:4" s="204" customFormat="1" ht="18.75" customHeight="1">
      <c r="A6" s="136" t="s">
        <v>76</v>
      </c>
      <c r="B6" s="480">
        <f>B7+B11+B33</f>
        <v>400722</v>
      </c>
      <c r="C6" s="136" t="s">
        <v>77</v>
      </c>
      <c r="D6" s="434">
        <f>D7+D8</f>
        <v>28377</v>
      </c>
    </row>
    <row r="7" spans="1:4" s="204" customFormat="1" ht="16.5" customHeight="1">
      <c r="A7" s="481" t="s">
        <v>451</v>
      </c>
      <c r="B7" s="434">
        <f>B8+B9+B10</f>
        <v>6868</v>
      </c>
      <c r="C7" s="482" t="s">
        <v>452</v>
      </c>
      <c r="D7" s="311">
        <v>2472</v>
      </c>
    </row>
    <row r="8" spans="1:4" s="204" customFormat="1" ht="16.5" customHeight="1">
      <c r="A8" s="482" t="s">
        <v>453</v>
      </c>
      <c r="B8" s="458">
        <v>5179</v>
      </c>
      <c r="C8" s="482" t="s">
        <v>454</v>
      </c>
      <c r="D8" s="311">
        <v>25905</v>
      </c>
    </row>
    <row r="9" spans="1:4" s="204" customFormat="1" ht="16.5" customHeight="1">
      <c r="A9" s="482" t="s">
        <v>455</v>
      </c>
      <c r="B9" s="458">
        <v>1053</v>
      </c>
      <c r="C9" s="136" t="s">
        <v>79</v>
      </c>
      <c r="D9" s="434">
        <f>D10+D11</f>
        <v>118628</v>
      </c>
    </row>
    <row r="10" spans="1:4" s="204" customFormat="1" ht="16.5" customHeight="1">
      <c r="A10" s="482" t="s">
        <v>456</v>
      </c>
      <c r="B10" s="458">
        <v>636</v>
      </c>
      <c r="C10" s="136" t="s">
        <v>457</v>
      </c>
      <c r="D10" s="311">
        <v>118019</v>
      </c>
    </row>
    <row r="11" spans="1:4" s="204" customFormat="1" ht="16.5" customHeight="1">
      <c r="A11" s="481" t="s">
        <v>458</v>
      </c>
      <c r="B11" s="483">
        <f>SUM(B12:B32)</f>
        <v>360314</v>
      </c>
      <c r="C11" s="136" t="s">
        <v>459</v>
      </c>
      <c r="D11" s="311">
        <v>609</v>
      </c>
    </row>
    <row r="12" spans="1:4" s="204" customFormat="1" ht="16.5" customHeight="1">
      <c r="A12" s="159" t="s">
        <v>460</v>
      </c>
      <c r="B12" s="458">
        <v>412</v>
      </c>
      <c r="C12" s="136" t="s">
        <v>81</v>
      </c>
      <c r="D12" s="434">
        <v>18225</v>
      </c>
    </row>
    <row r="13" spans="1:4" s="204" customFormat="1" ht="16.5" customHeight="1">
      <c r="A13" s="159" t="s">
        <v>461</v>
      </c>
      <c r="B13" s="458">
        <v>47265</v>
      </c>
      <c r="C13" s="136" t="s">
        <v>83</v>
      </c>
      <c r="D13" s="434">
        <v>60037</v>
      </c>
    </row>
    <row r="14" spans="1:4" s="204" customFormat="1" ht="16.5" customHeight="1">
      <c r="A14" s="159" t="s">
        <v>462</v>
      </c>
      <c r="B14" s="458">
        <v>50623</v>
      </c>
      <c r="C14" s="136" t="s">
        <v>85</v>
      </c>
      <c r="D14" s="434">
        <v>75</v>
      </c>
    </row>
    <row r="15" spans="1:4" s="204" customFormat="1" ht="16.5" customHeight="1">
      <c r="A15" s="159" t="s">
        <v>463</v>
      </c>
      <c r="B15" s="458">
        <v>24627</v>
      </c>
      <c r="C15" s="484"/>
      <c r="D15" s="222"/>
    </row>
    <row r="16" spans="1:4" s="204" customFormat="1" ht="16.5" customHeight="1">
      <c r="A16" s="159" t="s">
        <v>464</v>
      </c>
      <c r="B16" s="458">
        <v>14642</v>
      </c>
      <c r="C16" s="484"/>
      <c r="D16" s="222"/>
    </row>
    <row r="17" spans="1:4" s="204" customFormat="1" ht="16.5" customHeight="1">
      <c r="A17" s="159" t="s">
        <v>465</v>
      </c>
      <c r="B17" s="458">
        <v>21809</v>
      </c>
      <c r="C17" s="484"/>
      <c r="D17" s="222"/>
    </row>
    <row r="18" spans="1:4" s="204" customFormat="1" ht="16.5" customHeight="1">
      <c r="A18" s="159" t="s">
        <v>466</v>
      </c>
      <c r="B18" s="458">
        <v>16907</v>
      </c>
      <c r="C18" s="484"/>
      <c r="D18" s="222"/>
    </row>
    <row r="19" spans="1:4" s="204" customFormat="1" ht="16.5" customHeight="1">
      <c r="A19" s="159" t="s">
        <v>467</v>
      </c>
      <c r="B19" s="458">
        <v>1700</v>
      </c>
      <c r="C19" s="484"/>
      <c r="D19" s="222"/>
    </row>
    <row r="20" spans="1:4" s="204" customFormat="1" ht="16.5" customHeight="1">
      <c r="A20" s="159" t="s">
        <v>468</v>
      </c>
      <c r="B20" s="458">
        <v>152</v>
      </c>
      <c r="C20" s="484"/>
      <c r="D20" s="222"/>
    </row>
    <row r="21" spans="1:4" s="204" customFormat="1" ht="16.5" customHeight="1">
      <c r="A21" s="159" t="s">
        <v>469</v>
      </c>
      <c r="B21" s="458">
        <v>26601</v>
      </c>
      <c r="C21" s="484"/>
      <c r="D21" s="222"/>
    </row>
    <row r="22" spans="1:4" s="204" customFormat="1" ht="16.5" customHeight="1">
      <c r="A22" s="159" t="s">
        <v>470</v>
      </c>
      <c r="B22" s="458">
        <v>3041</v>
      </c>
      <c r="C22" s="484"/>
      <c r="D22" s="222"/>
    </row>
    <row r="23" spans="1:4" s="204" customFormat="1" ht="16.5" customHeight="1">
      <c r="A23" s="159" t="s">
        <v>471</v>
      </c>
      <c r="B23" s="458">
        <v>23371</v>
      </c>
      <c r="C23" s="484"/>
      <c r="D23" s="222"/>
    </row>
    <row r="24" spans="1:4" s="204" customFormat="1" ht="16.5" customHeight="1">
      <c r="A24" s="485" t="s">
        <v>472</v>
      </c>
      <c r="B24" s="458">
        <v>9784</v>
      </c>
      <c r="C24" s="484"/>
      <c r="D24" s="222"/>
    </row>
    <row r="25" spans="1:4" s="204" customFormat="1" ht="16.5" customHeight="1">
      <c r="A25" s="159" t="s">
        <v>473</v>
      </c>
      <c r="B25" s="458">
        <v>1398</v>
      </c>
      <c r="C25" s="481"/>
      <c r="D25" s="486"/>
    </row>
    <row r="26" spans="1:4" s="204" customFormat="1" ht="16.5" customHeight="1">
      <c r="A26" s="159" t="s">
        <v>474</v>
      </c>
      <c r="B26" s="458">
        <v>33027</v>
      </c>
      <c r="C26" s="487"/>
      <c r="D26" s="486"/>
    </row>
    <row r="27" spans="1:4" s="204" customFormat="1" ht="16.5" customHeight="1">
      <c r="A27" s="159" t="s">
        <v>475</v>
      </c>
      <c r="B27" s="458">
        <v>22928</v>
      </c>
      <c r="C27" s="487"/>
      <c r="D27" s="486"/>
    </row>
    <row r="28" spans="1:4" s="204" customFormat="1" ht="16.5" customHeight="1">
      <c r="A28" s="159" t="s">
        <v>476</v>
      </c>
      <c r="B28" s="458">
        <v>1471</v>
      </c>
      <c r="C28" s="487"/>
      <c r="D28" s="488"/>
    </row>
    <row r="29" spans="1:4" s="204" customFormat="1" ht="16.5" customHeight="1">
      <c r="A29" s="159" t="s">
        <v>477</v>
      </c>
      <c r="B29" s="458">
        <v>48545</v>
      </c>
      <c r="C29" s="487"/>
      <c r="D29" s="311"/>
    </row>
    <row r="30" spans="1:4" s="204" customFormat="1" ht="16.5" customHeight="1">
      <c r="A30" s="159" t="s">
        <v>478</v>
      </c>
      <c r="B30" s="458">
        <v>9531</v>
      </c>
      <c r="C30" s="487"/>
      <c r="D30" s="489"/>
    </row>
    <row r="31" spans="1:4" s="204" customFormat="1" ht="16.5" customHeight="1">
      <c r="A31" s="159" t="s">
        <v>479</v>
      </c>
      <c r="B31" s="458">
        <v>2200</v>
      </c>
      <c r="C31" s="487"/>
      <c r="D31" s="489"/>
    </row>
    <row r="32" spans="1:4" s="204" customFormat="1" ht="16.5" customHeight="1">
      <c r="A32" s="159" t="s">
        <v>480</v>
      </c>
      <c r="B32" s="458">
        <v>280</v>
      </c>
      <c r="C32" s="490"/>
      <c r="D32" s="311"/>
    </row>
    <row r="33" spans="1:4" s="204" customFormat="1" ht="16.5" customHeight="1">
      <c r="A33" s="481" t="s">
        <v>481</v>
      </c>
      <c r="B33" s="483">
        <f>SUM(B34:B46)</f>
        <v>33540</v>
      </c>
      <c r="C33" s="490"/>
      <c r="D33" s="311"/>
    </row>
    <row r="34" spans="1:4" s="204" customFormat="1" ht="16.5" customHeight="1">
      <c r="A34" s="159" t="s">
        <v>482</v>
      </c>
      <c r="B34" s="311">
        <v>80</v>
      </c>
      <c r="C34" s="490"/>
      <c r="D34" s="311"/>
    </row>
    <row r="35" spans="1:4" s="204" customFormat="1" ht="16.5" customHeight="1">
      <c r="A35" s="159" t="s">
        <v>483</v>
      </c>
      <c r="B35" s="458">
        <v>625</v>
      </c>
      <c r="C35" s="484"/>
      <c r="D35" s="222"/>
    </row>
    <row r="36" spans="1:4" s="204" customFormat="1" ht="16.5" customHeight="1">
      <c r="A36" s="159" t="s">
        <v>484</v>
      </c>
      <c r="B36" s="458">
        <v>350</v>
      </c>
      <c r="C36" s="484"/>
      <c r="D36" s="222"/>
    </row>
    <row r="37" spans="1:4" s="204" customFormat="1" ht="16.5" customHeight="1">
      <c r="A37" s="159" t="s">
        <v>485</v>
      </c>
      <c r="B37" s="458">
        <v>562</v>
      </c>
      <c r="C37" s="484"/>
      <c r="D37" s="222"/>
    </row>
    <row r="38" spans="1:4" s="204" customFormat="1" ht="16.5" customHeight="1">
      <c r="A38" s="159" t="s">
        <v>486</v>
      </c>
      <c r="B38" s="458">
        <v>5933</v>
      </c>
      <c r="C38" s="484"/>
      <c r="D38" s="222"/>
    </row>
    <row r="39" spans="1:4" s="204" customFormat="1" ht="16.5" customHeight="1">
      <c r="A39" s="159" t="s">
        <v>487</v>
      </c>
      <c r="B39" s="458">
        <v>11224</v>
      </c>
      <c r="C39" s="484"/>
      <c r="D39" s="222"/>
    </row>
    <row r="40" spans="1:4" s="204" customFormat="1" ht="16.5" customHeight="1">
      <c r="A40" s="159" t="s">
        <v>488</v>
      </c>
      <c r="B40" s="458">
        <v>4851</v>
      </c>
      <c r="C40" s="484"/>
      <c r="D40" s="222"/>
    </row>
    <row r="41" spans="1:4" s="204" customFormat="1" ht="16.5" customHeight="1">
      <c r="A41" s="159" t="s">
        <v>489</v>
      </c>
      <c r="B41" s="458">
        <v>239</v>
      </c>
      <c r="C41" s="484"/>
      <c r="D41" s="222"/>
    </row>
    <row r="42" spans="1:4" s="204" customFormat="1" ht="16.5" customHeight="1">
      <c r="A42" s="159" t="s">
        <v>490</v>
      </c>
      <c r="B42" s="458">
        <v>734</v>
      </c>
      <c r="C42" s="484"/>
      <c r="D42" s="222"/>
    </row>
    <row r="43" spans="1:4" s="204" customFormat="1" ht="19.5" customHeight="1">
      <c r="A43" s="159" t="s">
        <v>491</v>
      </c>
      <c r="B43" s="458">
        <v>437</v>
      </c>
      <c r="C43" s="484"/>
      <c r="D43" s="222"/>
    </row>
    <row r="44" spans="1:4" s="204" customFormat="1" ht="19.5" customHeight="1">
      <c r="A44" s="159" t="s">
        <v>492</v>
      </c>
      <c r="B44" s="458">
        <v>5247</v>
      </c>
      <c r="C44" s="484"/>
      <c r="D44" s="222"/>
    </row>
    <row r="45" spans="1:4" s="204" customFormat="1" ht="19.5" customHeight="1">
      <c r="A45" s="159" t="s">
        <v>493</v>
      </c>
      <c r="B45" s="458">
        <v>2868</v>
      </c>
      <c r="C45" s="484"/>
      <c r="D45" s="222"/>
    </row>
    <row r="46" spans="1:4" s="204" customFormat="1" ht="16.5" customHeight="1">
      <c r="A46" s="485" t="s">
        <v>73</v>
      </c>
      <c r="B46" s="458">
        <v>390</v>
      </c>
      <c r="C46" s="484"/>
      <c r="D46" s="222"/>
    </row>
    <row r="47" spans="1:4" s="204" customFormat="1" ht="18.75" customHeight="1">
      <c r="A47" s="159" t="s">
        <v>78</v>
      </c>
      <c r="B47" s="491">
        <v>39620</v>
      </c>
      <c r="C47" s="484"/>
      <c r="D47" s="222"/>
    </row>
    <row r="48" spans="1:4" s="204" customFormat="1" ht="18" customHeight="1">
      <c r="A48" s="159" t="s">
        <v>80</v>
      </c>
      <c r="B48" s="491">
        <f>B49+B50</f>
        <v>61000</v>
      </c>
      <c r="C48" s="484"/>
      <c r="D48" s="222"/>
    </row>
    <row r="49" spans="1:4" s="204" customFormat="1" ht="19.5" customHeight="1">
      <c r="A49" s="159" t="s">
        <v>494</v>
      </c>
      <c r="B49" s="492">
        <v>52865</v>
      </c>
      <c r="C49" s="484"/>
      <c r="D49" s="222"/>
    </row>
    <row r="50" spans="1:4" s="204" customFormat="1" ht="19.5" customHeight="1">
      <c r="A50" s="159" t="s">
        <v>495</v>
      </c>
      <c r="B50" s="492">
        <v>8135</v>
      </c>
      <c r="C50" s="484"/>
      <c r="D50" s="222"/>
    </row>
    <row r="51" spans="1:4" s="204" customFormat="1" ht="19.5" customHeight="1">
      <c r="A51" s="159" t="s">
        <v>82</v>
      </c>
      <c r="B51" s="491">
        <f>B52+B53</f>
        <v>135494</v>
      </c>
      <c r="C51" s="484"/>
      <c r="D51" s="222"/>
    </row>
    <row r="52" spans="1:4" s="204" customFormat="1" ht="19.5" customHeight="1">
      <c r="A52" s="159" t="s">
        <v>496</v>
      </c>
      <c r="B52" s="492">
        <v>17400</v>
      </c>
      <c r="C52" s="484"/>
      <c r="D52" s="222"/>
    </row>
    <row r="53" spans="1:4" s="204" customFormat="1" ht="19.5" customHeight="1">
      <c r="A53" s="159" t="s">
        <v>497</v>
      </c>
      <c r="B53" s="492">
        <f>135494-17400</f>
        <v>118094</v>
      </c>
      <c r="C53" s="484"/>
      <c r="D53" s="222"/>
    </row>
    <row r="54" spans="1:4" s="204" customFormat="1" ht="19.5" customHeight="1">
      <c r="A54" s="159" t="s">
        <v>84</v>
      </c>
      <c r="B54" s="491">
        <v>563</v>
      </c>
      <c r="C54" s="484"/>
      <c r="D54" s="222"/>
    </row>
    <row r="55" spans="1:4" s="204" customFormat="1" ht="19.5" customHeight="1">
      <c r="A55" s="202"/>
      <c r="B55" s="203"/>
      <c r="D55" s="205"/>
    </row>
    <row r="56" spans="1:4" s="204" customFormat="1" ht="19.5" customHeight="1">
      <c r="A56" s="202"/>
      <c r="B56" s="203"/>
      <c r="D56" s="205"/>
    </row>
    <row r="57" spans="1:4" s="204" customFormat="1" ht="19.5" customHeight="1">
      <c r="A57" s="202"/>
      <c r="B57" s="203"/>
      <c r="D57" s="205"/>
    </row>
    <row r="58" spans="1:4" s="204" customFormat="1" ht="19.5" customHeight="1">
      <c r="A58" s="202"/>
      <c r="B58" s="203"/>
      <c r="D58" s="205"/>
    </row>
    <row r="59" spans="1:4" s="204" customFormat="1" ht="19.5" customHeight="1">
      <c r="A59" s="202"/>
      <c r="B59" s="203"/>
      <c r="D59" s="205"/>
    </row>
    <row r="60" spans="1:4" s="204" customFormat="1" ht="19.5" customHeight="1">
      <c r="A60" s="202"/>
      <c r="B60" s="203"/>
      <c r="D60" s="205"/>
    </row>
    <row r="61" spans="1:4" s="204" customFormat="1" ht="19.5" customHeight="1">
      <c r="A61" s="202"/>
      <c r="B61" s="203"/>
      <c r="D61" s="205"/>
    </row>
    <row r="62" spans="1:4" s="204" customFormat="1" ht="19.5" customHeight="1">
      <c r="A62" s="202"/>
      <c r="B62" s="203"/>
      <c r="D62" s="205"/>
    </row>
    <row r="63" spans="1:4" s="204" customFormat="1" ht="19.5" customHeight="1">
      <c r="A63" s="202"/>
      <c r="B63" s="203"/>
      <c r="D63" s="205"/>
    </row>
    <row r="64" spans="1:4" s="204" customFormat="1" ht="19.5" customHeight="1">
      <c r="A64" s="202"/>
      <c r="B64" s="203"/>
      <c r="D64" s="205"/>
    </row>
    <row r="65" spans="1:4" s="204" customFormat="1" ht="19.5" customHeight="1">
      <c r="A65" s="202"/>
      <c r="B65" s="203"/>
      <c r="D65" s="205"/>
    </row>
    <row r="66" spans="1:4" s="204" customFormat="1" ht="19.5" customHeight="1">
      <c r="A66" s="202"/>
      <c r="B66" s="203"/>
      <c r="D66" s="205"/>
    </row>
    <row r="67" spans="1:4" s="204" customFormat="1" ht="19.5" customHeight="1">
      <c r="A67" s="202"/>
      <c r="B67" s="203"/>
      <c r="D67" s="205"/>
    </row>
    <row r="68" spans="1:4" s="204" customFormat="1" ht="19.5" customHeight="1">
      <c r="A68" s="202"/>
      <c r="B68" s="203"/>
      <c r="D68" s="205"/>
    </row>
    <row r="69" spans="1:4" s="204" customFormat="1" ht="19.5" customHeight="1">
      <c r="A69" s="202"/>
      <c r="B69" s="203"/>
      <c r="D69" s="205"/>
    </row>
    <row r="70" spans="1:4" s="204" customFormat="1" ht="19.5" customHeight="1">
      <c r="A70" s="202"/>
      <c r="B70" s="203"/>
      <c r="D70" s="205"/>
    </row>
    <row r="71" spans="1:4" s="204" customFormat="1" ht="19.5" customHeight="1">
      <c r="A71" s="202"/>
      <c r="B71" s="203"/>
      <c r="D71" s="205"/>
    </row>
    <row r="72" spans="1:4" s="204" customFormat="1" ht="19.5" customHeight="1">
      <c r="A72" s="202"/>
      <c r="B72" s="203"/>
      <c r="D72" s="205"/>
    </row>
    <row r="73" spans="1:4" s="204" customFormat="1" ht="19.5" customHeight="1">
      <c r="A73" s="202"/>
      <c r="B73" s="203"/>
      <c r="D73" s="205"/>
    </row>
    <row r="74" spans="1:4" s="204" customFormat="1" ht="19.5" customHeight="1">
      <c r="A74" s="202"/>
      <c r="B74" s="203"/>
      <c r="D74" s="205"/>
    </row>
    <row r="75" spans="1:4" s="204" customFormat="1" ht="19.5" customHeight="1">
      <c r="A75" s="202"/>
      <c r="B75" s="203"/>
      <c r="D75" s="205"/>
    </row>
    <row r="76" spans="1:4" s="204" customFormat="1" ht="19.5" customHeight="1">
      <c r="A76" s="202"/>
      <c r="B76" s="203"/>
      <c r="D76" s="205"/>
    </row>
    <row r="77" spans="1:4" s="204" customFormat="1" ht="19.5" customHeight="1">
      <c r="A77" s="202"/>
      <c r="B77" s="203"/>
      <c r="D77" s="205"/>
    </row>
    <row r="78" spans="1:4" s="204" customFormat="1" ht="19.5" customHeight="1">
      <c r="A78" s="202"/>
      <c r="B78" s="203"/>
      <c r="D78" s="205"/>
    </row>
    <row r="79" spans="1:4" s="204" customFormat="1" ht="19.5" customHeight="1">
      <c r="A79" s="202"/>
      <c r="B79" s="203"/>
      <c r="D79" s="205"/>
    </row>
    <row r="80" spans="1:4" s="204" customFormat="1" ht="19.5" customHeight="1">
      <c r="A80" s="202"/>
      <c r="B80" s="203"/>
      <c r="D80" s="205"/>
    </row>
    <row r="81" spans="1:4" s="204" customFormat="1" ht="19.5" customHeight="1">
      <c r="A81" s="202"/>
      <c r="B81" s="203"/>
      <c r="D81" s="205"/>
    </row>
    <row r="82" spans="1:4" s="204" customFormat="1" ht="19.5" customHeight="1">
      <c r="A82" s="202"/>
      <c r="B82" s="203"/>
      <c r="D82" s="205"/>
    </row>
    <row r="83" spans="1:4" s="204" customFormat="1" ht="19.5" customHeight="1">
      <c r="A83" s="202"/>
      <c r="B83" s="203"/>
      <c r="D83" s="205"/>
    </row>
    <row r="84" spans="1:4" s="204" customFormat="1" ht="19.5" customHeight="1">
      <c r="A84" s="202"/>
      <c r="B84" s="203"/>
      <c r="D84" s="205"/>
    </row>
    <row r="85" spans="1:4" s="204" customFormat="1" ht="19.5" customHeight="1">
      <c r="A85" s="202"/>
      <c r="B85" s="203"/>
      <c r="D85" s="205"/>
    </row>
    <row r="86" spans="1:4" s="204" customFormat="1" ht="19.5" customHeight="1">
      <c r="A86" s="202"/>
      <c r="B86" s="203"/>
      <c r="D86" s="205"/>
    </row>
    <row r="87" spans="1:4" s="204" customFormat="1" ht="19.5" customHeight="1">
      <c r="A87" s="202"/>
      <c r="B87" s="203"/>
      <c r="D87" s="205"/>
    </row>
    <row r="88" spans="1:4" s="204" customFormat="1" ht="19.5" customHeight="1">
      <c r="A88" s="202"/>
      <c r="B88" s="203"/>
      <c r="D88" s="205"/>
    </row>
    <row r="89" spans="1:4" s="204" customFormat="1" ht="19.5" customHeight="1">
      <c r="A89" s="202"/>
      <c r="B89" s="203"/>
      <c r="D89" s="205"/>
    </row>
    <row r="90" spans="1:4" s="204" customFormat="1" ht="19.5" customHeight="1">
      <c r="A90" s="202"/>
      <c r="B90" s="203"/>
      <c r="D90" s="205"/>
    </row>
  </sheetData>
  <sheetProtection/>
  <autoFilter ref="A4:G54"/>
  <mergeCells count="2">
    <mergeCell ref="A1:D1"/>
    <mergeCell ref="A2:D2"/>
  </mergeCells>
  <printOptions horizontalCentered="1"/>
  <pageMargins left="0.16" right="0.16" top="0.35" bottom="0.55" header="0.31" footer="0.31"/>
  <pageSetup blackAndWhite="1" errors="blank" horizontalDpi="600" verticalDpi="600" orientation="portrait" paperSize="9" scale="85"/>
  <headerFooter scaleWithDoc="0" alignWithMargins="0">
    <oddFooter>&amp;C &amp;P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C98"/>
  <sheetViews>
    <sheetView view="pageBreakPreview" zoomScaleNormal="130" zoomScaleSheetLayoutView="100" workbookViewId="0" topLeftCell="A1">
      <selection activeCell="C18" sqref="C18"/>
    </sheetView>
  </sheetViews>
  <sheetFormatPr defaultColWidth="9.00390625" defaultRowHeight="13.5"/>
  <cols>
    <col min="1" max="1" width="8.375" style="461" customWidth="1"/>
    <col min="2" max="2" width="27.25390625" style="461" customWidth="1"/>
    <col min="3" max="3" width="39.25390625" style="462" customWidth="1"/>
    <col min="4" max="16384" width="9.00390625" style="461" customWidth="1"/>
  </cols>
  <sheetData>
    <row r="1" spans="1:3" s="461" customFormat="1" ht="14.25">
      <c r="A1" s="463" t="s">
        <v>498</v>
      </c>
      <c r="C1" s="462"/>
    </row>
    <row r="2" spans="1:3" s="461" customFormat="1" ht="23.25">
      <c r="A2" s="464" t="s">
        <v>499</v>
      </c>
      <c r="B2" s="465"/>
      <c r="C2" s="466"/>
    </row>
    <row r="3" spans="2:3" s="461" customFormat="1" ht="18.75" customHeight="1">
      <c r="B3" s="467" t="s">
        <v>500</v>
      </c>
      <c r="C3" s="468"/>
    </row>
    <row r="4" s="461" customFormat="1" ht="22.5" customHeight="1">
      <c r="C4" s="469" t="s">
        <v>501</v>
      </c>
    </row>
    <row r="5" spans="1:3" s="461" customFormat="1" ht="22.5" customHeight="1">
      <c r="A5" s="470" t="s">
        <v>502</v>
      </c>
      <c r="B5" s="471" t="s">
        <v>503</v>
      </c>
      <c r="C5" s="457" t="s">
        <v>33</v>
      </c>
    </row>
    <row r="6" spans="1:3" s="461" customFormat="1" ht="21" customHeight="1">
      <c r="A6" s="472" t="s">
        <v>504</v>
      </c>
      <c r="B6" s="473"/>
      <c r="C6" s="474">
        <f>SUM(C7:C30)</f>
        <v>81494</v>
      </c>
    </row>
    <row r="7" spans="1:3" s="461" customFormat="1" ht="21" customHeight="1">
      <c r="A7" s="475">
        <v>1</v>
      </c>
      <c r="B7" s="476" t="s">
        <v>505</v>
      </c>
      <c r="C7" s="475">
        <v>4677</v>
      </c>
    </row>
    <row r="8" spans="1:3" s="461" customFormat="1" ht="21" customHeight="1">
      <c r="A8" s="475">
        <v>2</v>
      </c>
      <c r="B8" s="476" t="s">
        <v>506</v>
      </c>
      <c r="C8" s="475">
        <v>3676</v>
      </c>
    </row>
    <row r="9" spans="1:3" s="461" customFormat="1" ht="21" customHeight="1">
      <c r="A9" s="475">
        <v>3</v>
      </c>
      <c r="B9" s="476" t="s">
        <v>507</v>
      </c>
      <c r="C9" s="475">
        <v>5616</v>
      </c>
    </row>
    <row r="10" spans="1:3" s="461" customFormat="1" ht="21" customHeight="1">
      <c r="A10" s="475">
        <v>4</v>
      </c>
      <c r="B10" s="476" t="s">
        <v>508</v>
      </c>
      <c r="C10" s="475">
        <v>3189</v>
      </c>
    </row>
    <row r="11" spans="1:3" s="461" customFormat="1" ht="21" customHeight="1">
      <c r="A11" s="475">
        <v>5</v>
      </c>
      <c r="B11" s="476" t="s">
        <v>509</v>
      </c>
      <c r="C11" s="475">
        <v>5450</v>
      </c>
    </row>
    <row r="12" spans="1:3" s="461" customFormat="1" ht="21" customHeight="1">
      <c r="A12" s="475">
        <v>6</v>
      </c>
      <c r="B12" s="476" t="s">
        <v>510</v>
      </c>
      <c r="C12" s="475">
        <v>3106</v>
      </c>
    </row>
    <row r="13" spans="1:3" s="461" customFormat="1" ht="21" customHeight="1">
      <c r="A13" s="475">
        <v>7</v>
      </c>
      <c r="B13" s="476" t="s">
        <v>511</v>
      </c>
      <c r="C13" s="475">
        <v>3408</v>
      </c>
    </row>
    <row r="14" spans="1:3" s="461" customFormat="1" ht="21" customHeight="1">
      <c r="A14" s="475">
        <v>8</v>
      </c>
      <c r="B14" s="476" t="s">
        <v>512</v>
      </c>
      <c r="C14" s="475">
        <v>3513</v>
      </c>
    </row>
    <row r="15" spans="1:3" s="461" customFormat="1" ht="21" customHeight="1">
      <c r="A15" s="475">
        <v>9</v>
      </c>
      <c r="B15" s="476" t="s">
        <v>513</v>
      </c>
      <c r="C15" s="475">
        <v>5637</v>
      </c>
    </row>
    <row r="16" spans="1:3" s="461" customFormat="1" ht="21" customHeight="1">
      <c r="A16" s="475">
        <v>10</v>
      </c>
      <c r="B16" s="476" t="s">
        <v>514</v>
      </c>
      <c r="C16" s="475">
        <v>4589</v>
      </c>
    </row>
    <row r="17" spans="1:3" s="461" customFormat="1" ht="21" customHeight="1">
      <c r="A17" s="475">
        <v>11</v>
      </c>
      <c r="B17" s="476" t="s">
        <v>515</v>
      </c>
      <c r="C17" s="475">
        <v>4781</v>
      </c>
    </row>
    <row r="18" spans="1:3" s="461" customFormat="1" ht="21" customHeight="1">
      <c r="A18" s="475">
        <v>12</v>
      </c>
      <c r="B18" s="476" t="s">
        <v>516</v>
      </c>
      <c r="C18" s="475">
        <v>2080</v>
      </c>
    </row>
    <row r="19" spans="1:3" s="461" customFormat="1" ht="21" customHeight="1">
      <c r="A19" s="475">
        <v>13</v>
      </c>
      <c r="B19" s="476" t="s">
        <v>517</v>
      </c>
      <c r="C19" s="475">
        <v>3103</v>
      </c>
    </row>
    <row r="20" spans="1:3" s="461" customFormat="1" ht="21" customHeight="1">
      <c r="A20" s="475">
        <v>14</v>
      </c>
      <c r="B20" s="476" t="s">
        <v>518</v>
      </c>
      <c r="C20" s="475">
        <v>2621</v>
      </c>
    </row>
    <row r="21" spans="1:3" s="461" customFormat="1" ht="21" customHeight="1">
      <c r="A21" s="475">
        <v>15</v>
      </c>
      <c r="B21" s="476" t="s">
        <v>519</v>
      </c>
      <c r="C21" s="475">
        <v>2613</v>
      </c>
    </row>
    <row r="22" spans="1:3" s="461" customFormat="1" ht="21" customHeight="1">
      <c r="A22" s="475">
        <v>16</v>
      </c>
      <c r="B22" s="476" t="s">
        <v>520</v>
      </c>
      <c r="C22" s="475">
        <v>1381</v>
      </c>
    </row>
    <row r="23" spans="1:3" s="461" customFormat="1" ht="21" customHeight="1">
      <c r="A23" s="475">
        <v>17</v>
      </c>
      <c r="B23" s="476" t="s">
        <v>521</v>
      </c>
      <c r="C23" s="475">
        <v>2831</v>
      </c>
    </row>
    <row r="24" spans="1:3" s="461" customFormat="1" ht="21" customHeight="1">
      <c r="A24" s="475">
        <v>18</v>
      </c>
      <c r="B24" s="476" t="s">
        <v>522</v>
      </c>
      <c r="C24" s="475">
        <v>1915</v>
      </c>
    </row>
    <row r="25" spans="1:3" s="461" customFormat="1" ht="21" customHeight="1">
      <c r="A25" s="475">
        <v>19</v>
      </c>
      <c r="B25" s="476" t="s">
        <v>523</v>
      </c>
      <c r="C25" s="475">
        <v>4434</v>
      </c>
    </row>
    <row r="26" spans="1:3" s="461" customFormat="1" ht="21" customHeight="1">
      <c r="A26" s="475">
        <v>20</v>
      </c>
      <c r="B26" s="476" t="s">
        <v>524</v>
      </c>
      <c r="C26" s="475">
        <v>2572</v>
      </c>
    </row>
    <row r="27" spans="1:3" s="461" customFormat="1" ht="21" customHeight="1">
      <c r="A27" s="475">
        <v>21</v>
      </c>
      <c r="B27" s="476" t="s">
        <v>525</v>
      </c>
      <c r="C27" s="475">
        <v>1750</v>
      </c>
    </row>
    <row r="28" spans="1:3" s="461" customFormat="1" ht="21" customHeight="1">
      <c r="A28" s="475">
        <v>22</v>
      </c>
      <c r="B28" s="476" t="s">
        <v>526</v>
      </c>
      <c r="C28" s="475">
        <v>2450</v>
      </c>
    </row>
    <row r="29" spans="1:3" s="461" customFormat="1" ht="21" customHeight="1">
      <c r="A29" s="475">
        <v>23</v>
      </c>
      <c r="B29" s="476" t="s">
        <v>527</v>
      </c>
      <c r="C29" s="475">
        <v>3314</v>
      </c>
    </row>
    <row r="30" spans="1:3" s="461" customFormat="1" ht="21" customHeight="1">
      <c r="A30" s="475">
        <v>24</v>
      </c>
      <c r="B30" s="476" t="s">
        <v>528</v>
      </c>
      <c r="C30" s="475">
        <v>2788</v>
      </c>
    </row>
    <row r="31" s="461" customFormat="1" ht="13.5">
      <c r="C31" s="462"/>
    </row>
    <row r="32" s="461" customFormat="1" ht="13.5">
      <c r="C32" s="462"/>
    </row>
    <row r="33" s="461" customFormat="1" ht="13.5">
      <c r="C33" s="462"/>
    </row>
    <row r="34" s="461" customFormat="1" ht="13.5">
      <c r="C34" s="462"/>
    </row>
    <row r="35" s="461" customFormat="1" ht="13.5">
      <c r="C35" s="462"/>
    </row>
    <row r="36" s="461" customFormat="1" ht="13.5">
      <c r="C36" s="462"/>
    </row>
    <row r="37" s="461" customFormat="1" ht="13.5">
      <c r="C37" s="462"/>
    </row>
    <row r="38" s="461" customFormat="1" ht="13.5">
      <c r="C38" s="462"/>
    </row>
    <row r="39" s="461" customFormat="1" ht="13.5">
      <c r="C39" s="462"/>
    </row>
    <row r="40" s="461" customFormat="1" ht="13.5">
      <c r="C40" s="462"/>
    </row>
    <row r="41" s="461" customFormat="1" ht="13.5">
      <c r="C41" s="462"/>
    </row>
    <row r="42" s="461" customFormat="1" ht="13.5">
      <c r="C42" s="462"/>
    </row>
    <row r="43" s="461" customFormat="1" ht="13.5">
      <c r="C43" s="462"/>
    </row>
    <row r="44" s="461" customFormat="1" ht="13.5">
      <c r="C44" s="462"/>
    </row>
    <row r="45" s="461" customFormat="1" ht="13.5">
      <c r="C45" s="462"/>
    </row>
    <row r="46" s="461" customFormat="1" ht="13.5">
      <c r="C46" s="462"/>
    </row>
    <row r="47" s="461" customFormat="1" ht="13.5">
      <c r="C47" s="462"/>
    </row>
    <row r="48" s="461" customFormat="1" ht="13.5">
      <c r="C48" s="462"/>
    </row>
    <row r="49" s="461" customFormat="1" ht="13.5">
      <c r="C49" s="462"/>
    </row>
    <row r="50" s="461" customFormat="1" ht="13.5">
      <c r="C50" s="462"/>
    </row>
    <row r="51" s="461" customFormat="1" ht="13.5">
      <c r="C51" s="462"/>
    </row>
    <row r="52" s="461" customFormat="1" ht="13.5">
      <c r="C52" s="462"/>
    </row>
    <row r="53" s="461" customFormat="1" ht="13.5">
      <c r="C53" s="462"/>
    </row>
    <row r="54" s="461" customFormat="1" ht="13.5">
      <c r="C54" s="462"/>
    </row>
    <row r="55" s="461" customFormat="1" ht="13.5">
      <c r="C55" s="462"/>
    </row>
    <row r="56" s="461" customFormat="1" ht="13.5">
      <c r="C56" s="462"/>
    </row>
    <row r="57" s="461" customFormat="1" ht="13.5">
      <c r="C57" s="462"/>
    </row>
    <row r="58" s="461" customFormat="1" ht="13.5">
      <c r="C58" s="462"/>
    </row>
    <row r="59" s="461" customFormat="1" ht="13.5">
      <c r="C59" s="462"/>
    </row>
    <row r="60" s="461" customFormat="1" ht="13.5">
      <c r="C60" s="462"/>
    </row>
    <row r="61" s="461" customFormat="1" ht="13.5">
      <c r="C61" s="462"/>
    </row>
    <row r="62" s="461" customFormat="1" ht="13.5">
      <c r="C62" s="462"/>
    </row>
    <row r="63" s="461" customFormat="1" ht="13.5">
      <c r="C63" s="462"/>
    </row>
    <row r="64" s="461" customFormat="1" ht="13.5">
      <c r="C64" s="462"/>
    </row>
    <row r="65" s="461" customFormat="1" ht="13.5">
      <c r="C65" s="462"/>
    </row>
    <row r="66" s="461" customFormat="1" ht="13.5">
      <c r="C66" s="462"/>
    </row>
    <row r="67" s="461" customFormat="1" ht="13.5">
      <c r="C67" s="462"/>
    </row>
    <row r="68" s="461" customFormat="1" ht="13.5">
      <c r="C68" s="462"/>
    </row>
    <row r="69" s="461" customFormat="1" ht="13.5">
      <c r="C69" s="462"/>
    </row>
    <row r="70" s="461" customFormat="1" ht="13.5">
      <c r="C70" s="462"/>
    </row>
    <row r="71" s="461" customFormat="1" ht="13.5">
      <c r="C71" s="462"/>
    </row>
    <row r="72" s="461" customFormat="1" ht="13.5">
      <c r="C72" s="462"/>
    </row>
    <row r="73" s="461" customFormat="1" ht="13.5">
      <c r="C73" s="462"/>
    </row>
    <row r="74" s="461" customFormat="1" ht="13.5">
      <c r="C74" s="462"/>
    </row>
    <row r="75" s="461" customFormat="1" ht="13.5">
      <c r="C75" s="462"/>
    </row>
    <row r="76" s="461" customFormat="1" ht="13.5">
      <c r="C76" s="462"/>
    </row>
    <row r="77" s="461" customFormat="1" ht="13.5">
      <c r="C77" s="462"/>
    </row>
    <row r="78" s="461" customFormat="1" ht="13.5">
      <c r="C78" s="462"/>
    </row>
    <row r="79" s="461" customFormat="1" ht="13.5">
      <c r="C79" s="462"/>
    </row>
    <row r="80" s="461" customFormat="1" ht="13.5">
      <c r="C80" s="462"/>
    </row>
    <row r="81" s="461" customFormat="1" ht="13.5">
      <c r="C81" s="462"/>
    </row>
    <row r="82" s="461" customFormat="1" ht="13.5">
      <c r="C82" s="462"/>
    </row>
    <row r="83" s="461" customFormat="1" ht="13.5">
      <c r="C83" s="462"/>
    </row>
    <row r="84" s="461" customFormat="1" ht="13.5">
      <c r="C84" s="462"/>
    </row>
    <row r="85" s="461" customFormat="1" ht="13.5">
      <c r="C85" s="462"/>
    </row>
    <row r="86" s="461" customFormat="1" ht="13.5">
      <c r="C86" s="462"/>
    </row>
    <row r="87" s="461" customFormat="1" ht="13.5">
      <c r="C87" s="462"/>
    </row>
    <row r="88" s="461" customFormat="1" ht="13.5">
      <c r="C88" s="462"/>
    </row>
    <row r="89" s="461" customFormat="1" ht="13.5">
      <c r="C89" s="462"/>
    </row>
    <row r="90" s="461" customFormat="1" ht="13.5">
      <c r="C90" s="462"/>
    </row>
    <row r="91" s="461" customFormat="1" ht="13.5">
      <c r="C91" s="462"/>
    </row>
    <row r="92" s="461" customFormat="1" ht="13.5">
      <c r="C92" s="462"/>
    </row>
    <row r="93" s="461" customFormat="1" ht="13.5">
      <c r="C93" s="462"/>
    </row>
    <row r="94" s="461" customFormat="1" ht="13.5">
      <c r="C94" s="462"/>
    </row>
    <row r="95" s="461" customFormat="1" ht="13.5">
      <c r="C95" s="462"/>
    </row>
    <row r="96" s="461" customFormat="1" ht="13.5">
      <c r="C96" s="462"/>
    </row>
    <row r="97" s="461" customFormat="1" ht="13.5">
      <c r="C97" s="462"/>
    </row>
    <row r="98" s="461" customFormat="1" ht="13.5">
      <c r="C98" s="462"/>
    </row>
  </sheetData>
  <sheetProtection/>
  <mergeCells count="3">
    <mergeCell ref="A2:C2"/>
    <mergeCell ref="B3:C3"/>
    <mergeCell ref="A6:B6"/>
  </mergeCells>
  <printOptions horizontalCentered="1"/>
  <pageMargins left="0.31" right="0.31" top="0.39" bottom="0.2" header="0.31" footer="0.31"/>
  <pageSetup blackAndWhite="1" errors="blank" horizontalDpi="600" verticalDpi="600" orientation="portrait" paperSize="9"/>
  <headerFooter scaleWithDoc="0" alignWithMargins="0">
    <oddFooter xml:space="preserve">&amp;C &amp;P </oddFooter>
  </headerFooter>
</worksheet>
</file>

<file path=xl/worksheets/sheet7.xml><?xml version="1.0" encoding="utf-8"?>
<worksheet xmlns="http://schemas.openxmlformats.org/spreadsheetml/2006/main" xmlns:r="http://schemas.openxmlformats.org/officeDocument/2006/relationships">
  <sheetPr>
    <tabColor rgb="FFFF0000"/>
  </sheetPr>
  <dimension ref="A1:C98"/>
  <sheetViews>
    <sheetView showZeros="0" view="pageBreakPreview" zoomScaleNormal="110" zoomScaleSheetLayoutView="100" workbookViewId="0" topLeftCell="A1">
      <selection activeCell="I38" sqref="I38"/>
    </sheetView>
  </sheetViews>
  <sheetFormatPr defaultColWidth="10.00390625" defaultRowHeight="13.5" customHeight="1"/>
  <cols>
    <col min="1" max="1" width="62.00390625" style="451" customWidth="1"/>
    <col min="2" max="2" width="22.375" style="177" customWidth="1"/>
    <col min="3" max="16384" width="10.00390625" style="176" customWidth="1"/>
  </cols>
  <sheetData>
    <row r="1" spans="1:2" s="176" customFormat="1" ht="18.75">
      <c r="A1" s="51" t="s">
        <v>529</v>
      </c>
      <c r="B1" s="87"/>
    </row>
    <row r="2" spans="1:2" s="176" customFormat="1" ht="24">
      <c r="A2" s="452" t="s">
        <v>530</v>
      </c>
      <c r="B2" s="452"/>
    </row>
    <row r="3" spans="1:2" s="176" customFormat="1" ht="21">
      <c r="A3" s="453" t="s">
        <v>531</v>
      </c>
      <c r="B3" s="453"/>
    </row>
    <row r="4" spans="1:2" s="176" customFormat="1" ht="20.25" customHeight="1">
      <c r="A4" s="454"/>
      <c r="B4" s="455" t="s">
        <v>2</v>
      </c>
    </row>
    <row r="5" spans="1:2" s="176" customFormat="1" ht="24" customHeight="1">
      <c r="A5" s="456" t="s">
        <v>532</v>
      </c>
      <c r="B5" s="457" t="s">
        <v>33</v>
      </c>
    </row>
    <row r="6" spans="1:2" s="176" customFormat="1" ht="24" customHeight="1">
      <c r="A6" s="185" t="s">
        <v>533</v>
      </c>
      <c r="B6" s="188">
        <f>B7+B11+B25</f>
        <v>81494</v>
      </c>
    </row>
    <row r="7" spans="1:2" s="176" customFormat="1" ht="19.5" customHeight="1">
      <c r="A7" s="187" t="s">
        <v>534</v>
      </c>
      <c r="B7" s="188">
        <f>SUM(B8:B10)</f>
        <v>4540</v>
      </c>
    </row>
    <row r="8" spans="1:2" s="176" customFormat="1" ht="19.5" customHeight="1">
      <c r="A8" s="189" t="s">
        <v>535</v>
      </c>
      <c r="B8" s="190">
        <v>210</v>
      </c>
    </row>
    <row r="9" spans="1:2" s="176" customFormat="1" ht="19.5" customHeight="1">
      <c r="A9" s="189" t="s">
        <v>536</v>
      </c>
      <c r="B9" s="190">
        <v>3980</v>
      </c>
    </row>
    <row r="10" spans="1:2" s="176" customFormat="1" ht="19.5" customHeight="1">
      <c r="A10" s="189" t="s">
        <v>537</v>
      </c>
      <c r="B10" s="190">
        <v>350</v>
      </c>
    </row>
    <row r="11" spans="1:2" s="176" customFormat="1" ht="19.5" customHeight="1">
      <c r="A11" s="187" t="s">
        <v>538</v>
      </c>
      <c r="B11" s="191">
        <f>SUM(B12:B24)</f>
        <v>67124</v>
      </c>
    </row>
    <row r="12" spans="1:2" s="176" customFormat="1" ht="19.5" customHeight="1">
      <c r="A12" s="189" t="s">
        <v>539</v>
      </c>
      <c r="B12" s="192">
        <v>4100</v>
      </c>
    </row>
    <row r="13" spans="1:2" s="176" customFormat="1" ht="19.5" customHeight="1">
      <c r="A13" s="189" t="s">
        <v>540</v>
      </c>
      <c r="B13" s="192">
        <f>15600+7000</f>
        <v>22600</v>
      </c>
    </row>
    <row r="14" spans="1:2" s="176" customFormat="1" ht="19.5" customHeight="1">
      <c r="A14" s="189" t="s">
        <v>541</v>
      </c>
      <c r="B14" s="192">
        <f>9805+2000</f>
        <v>11805</v>
      </c>
    </row>
    <row r="15" spans="1:2" s="176" customFormat="1" ht="19.5" customHeight="1">
      <c r="A15" s="189" t="s">
        <v>542</v>
      </c>
      <c r="B15" s="192">
        <f>2650+500</f>
        <v>3150</v>
      </c>
    </row>
    <row r="16" spans="1:2" s="176" customFormat="1" ht="19.5" customHeight="1">
      <c r="A16" s="189" t="s">
        <v>543</v>
      </c>
      <c r="B16" s="192">
        <f>943+600</f>
        <v>1543</v>
      </c>
    </row>
    <row r="17" spans="1:2" s="176" customFormat="1" ht="19.5" customHeight="1">
      <c r="A17" s="159" t="s">
        <v>544</v>
      </c>
      <c r="B17" s="458">
        <v>22</v>
      </c>
    </row>
    <row r="18" spans="1:2" s="176" customFormat="1" ht="18.75" customHeight="1">
      <c r="A18" s="189" t="s">
        <v>545</v>
      </c>
      <c r="B18" s="459">
        <v>7249</v>
      </c>
    </row>
    <row r="19" spans="1:2" s="176" customFormat="1" ht="19.5" customHeight="1">
      <c r="A19" s="189" t="s">
        <v>546</v>
      </c>
      <c r="B19" s="459">
        <v>374</v>
      </c>
    </row>
    <row r="20" spans="1:2" s="176" customFormat="1" ht="19.5" customHeight="1">
      <c r="A20" s="189" t="s">
        <v>547</v>
      </c>
      <c r="B20" s="459">
        <v>1347</v>
      </c>
    </row>
    <row r="21" spans="1:2" s="176" customFormat="1" ht="19.5" customHeight="1">
      <c r="A21" s="189" t="s">
        <v>548</v>
      </c>
      <c r="B21" s="460">
        <v>874</v>
      </c>
    </row>
    <row r="22" spans="1:3" s="204" customFormat="1" ht="16.5" customHeight="1">
      <c r="A22" s="159" t="s">
        <v>549</v>
      </c>
      <c r="B22" s="458">
        <v>1212</v>
      </c>
      <c r="C22" s="176"/>
    </row>
    <row r="23" spans="1:3" s="450" customFormat="1" ht="16.5" customHeight="1">
      <c r="A23" s="159" t="s">
        <v>550</v>
      </c>
      <c r="B23" s="459">
        <f>7885+2377+862+156</f>
        <v>11280</v>
      </c>
      <c r="C23" s="176"/>
    </row>
    <row r="24" spans="1:3" s="450" customFormat="1" ht="16.5" customHeight="1">
      <c r="A24" s="189" t="s">
        <v>551</v>
      </c>
      <c r="B24" s="459">
        <f>1510+58</f>
        <v>1568</v>
      </c>
      <c r="C24" s="176"/>
    </row>
    <row r="25" spans="1:2" s="176" customFormat="1" ht="19.5" customHeight="1">
      <c r="A25" s="187" t="s">
        <v>552</v>
      </c>
      <c r="B25" s="188">
        <f>SUM(B26:B35)</f>
        <v>9830</v>
      </c>
    </row>
    <row r="26" spans="1:2" s="176" customFormat="1" ht="19.5" customHeight="1">
      <c r="A26" s="189" t="s">
        <v>553</v>
      </c>
      <c r="B26" s="190">
        <v>197</v>
      </c>
    </row>
    <row r="27" spans="1:2" s="176" customFormat="1" ht="19.5" customHeight="1">
      <c r="A27" s="189" t="s">
        <v>554</v>
      </c>
      <c r="B27" s="192">
        <v>210</v>
      </c>
    </row>
    <row r="28" spans="1:2" s="176" customFormat="1" ht="19.5" customHeight="1">
      <c r="A28" s="189" t="s">
        <v>555</v>
      </c>
      <c r="B28" s="459">
        <v>1241</v>
      </c>
    </row>
    <row r="29" spans="1:2" s="176" customFormat="1" ht="19.5" customHeight="1">
      <c r="A29" s="189" t="s">
        <v>556</v>
      </c>
      <c r="B29" s="459">
        <f>5411+147</f>
        <v>5558</v>
      </c>
    </row>
    <row r="30" spans="1:2" s="176" customFormat="1" ht="19.5" customHeight="1">
      <c r="A30" s="189" t="s">
        <v>557</v>
      </c>
      <c r="B30" s="190">
        <v>90</v>
      </c>
    </row>
    <row r="31" spans="1:2" s="176" customFormat="1" ht="19.5" customHeight="1">
      <c r="A31" s="189" t="s">
        <v>558</v>
      </c>
      <c r="B31" s="459">
        <v>197</v>
      </c>
    </row>
    <row r="32" spans="1:2" s="176" customFormat="1" ht="19.5" customHeight="1">
      <c r="A32" s="189" t="s">
        <v>559</v>
      </c>
      <c r="B32" s="460">
        <v>345</v>
      </c>
    </row>
    <row r="33" spans="1:2" s="176" customFormat="1" ht="19.5" customHeight="1">
      <c r="A33" s="189" t="s">
        <v>560</v>
      </c>
      <c r="B33" s="460">
        <v>197</v>
      </c>
    </row>
    <row r="34" spans="1:2" s="176" customFormat="1" ht="19.5" customHeight="1">
      <c r="A34" s="189" t="s">
        <v>561</v>
      </c>
      <c r="B34" s="459">
        <v>345</v>
      </c>
    </row>
    <row r="35" spans="1:2" s="176" customFormat="1" ht="19.5" customHeight="1">
      <c r="A35" s="189" t="s">
        <v>562</v>
      </c>
      <c r="B35" s="459">
        <f>1673-223</f>
        <v>1450</v>
      </c>
    </row>
    <row r="36" s="176" customFormat="1" ht="13.5">
      <c r="B36" s="177"/>
    </row>
    <row r="37" s="176" customFormat="1" ht="13.5">
      <c r="B37" s="177"/>
    </row>
    <row r="38" s="176" customFormat="1" ht="13.5">
      <c r="B38" s="177"/>
    </row>
    <row r="39" s="176" customFormat="1" ht="13.5">
      <c r="B39" s="177"/>
    </row>
    <row r="40" s="176" customFormat="1" ht="13.5">
      <c r="B40" s="177"/>
    </row>
    <row r="41" s="176" customFormat="1" ht="13.5">
      <c r="B41" s="177"/>
    </row>
    <row r="42" s="176" customFormat="1" ht="13.5">
      <c r="B42" s="177"/>
    </row>
    <row r="43" s="176" customFormat="1" ht="13.5">
      <c r="B43" s="177"/>
    </row>
    <row r="44" s="176" customFormat="1" ht="13.5">
      <c r="B44" s="177"/>
    </row>
    <row r="45" s="176" customFormat="1" ht="13.5">
      <c r="B45" s="177"/>
    </row>
    <row r="46" s="176" customFormat="1" ht="13.5">
      <c r="B46" s="177"/>
    </row>
    <row r="47" s="176" customFormat="1" ht="13.5">
      <c r="B47" s="177"/>
    </row>
    <row r="48" s="176" customFormat="1" ht="13.5">
      <c r="B48" s="177"/>
    </row>
    <row r="49" s="176" customFormat="1" ht="13.5">
      <c r="B49" s="177"/>
    </row>
    <row r="50" s="176" customFormat="1" ht="13.5">
      <c r="B50" s="177"/>
    </row>
    <row r="51" s="176" customFormat="1" ht="13.5">
      <c r="B51" s="177"/>
    </row>
    <row r="52" s="176" customFormat="1" ht="13.5">
      <c r="B52" s="177"/>
    </row>
    <row r="53" s="176" customFormat="1" ht="13.5">
      <c r="B53" s="177"/>
    </row>
    <row r="54" s="176" customFormat="1" ht="13.5">
      <c r="B54" s="177"/>
    </row>
    <row r="55" s="176" customFormat="1" ht="13.5">
      <c r="B55" s="177"/>
    </row>
    <row r="56" s="176" customFormat="1" ht="13.5">
      <c r="B56" s="177"/>
    </row>
    <row r="57" s="176" customFormat="1" ht="13.5">
      <c r="B57" s="177"/>
    </row>
    <row r="58" s="176" customFormat="1" ht="13.5">
      <c r="B58" s="177"/>
    </row>
    <row r="59" s="176" customFormat="1" ht="13.5">
      <c r="B59" s="177"/>
    </row>
    <row r="60" s="176" customFormat="1" ht="13.5">
      <c r="B60" s="177"/>
    </row>
    <row r="61" s="176" customFormat="1" ht="13.5">
      <c r="B61" s="177"/>
    </row>
    <row r="62" s="176" customFormat="1" ht="13.5">
      <c r="B62" s="177"/>
    </row>
    <row r="63" s="176" customFormat="1" ht="13.5">
      <c r="B63" s="177"/>
    </row>
    <row r="64" s="176" customFormat="1" ht="13.5">
      <c r="B64" s="177"/>
    </row>
    <row r="65" s="176" customFormat="1" ht="13.5">
      <c r="B65" s="177"/>
    </row>
    <row r="66" s="176" customFormat="1" ht="13.5">
      <c r="B66" s="177"/>
    </row>
    <row r="67" s="176" customFormat="1" ht="13.5">
      <c r="B67" s="177"/>
    </row>
    <row r="68" s="176" customFormat="1" ht="13.5">
      <c r="B68" s="177"/>
    </row>
    <row r="69" s="176" customFormat="1" ht="13.5">
      <c r="B69" s="177"/>
    </row>
    <row r="70" s="176" customFormat="1" ht="13.5">
      <c r="B70" s="177"/>
    </row>
    <row r="71" s="176" customFormat="1" ht="13.5">
      <c r="B71" s="177"/>
    </row>
    <row r="72" s="176" customFormat="1" ht="13.5">
      <c r="B72" s="177"/>
    </row>
    <row r="73" s="176" customFormat="1" ht="13.5">
      <c r="B73" s="177"/>
    </row>
    <row r="74" s="176" customFormat="1" ht="13.5">
      <c r="B74" s="177"/>
    </row>
    <row r="75" s="176" customFormat="1" ht="13.5">
      <c r="B75" s="177"/>
    </row>
    <row r="76" s="176" customFormat="1" ht="13.5">
      <c r="B76" s="177"/>
    </row>
    <row r="77" s="176" customFormat="1" ht="13.5">
      <c r="B77" s="177"/>
    </row>
    <row r="78" s="176" customFormat="1" ht="13.5">
      <c r="B78" s="177"/>
    </row>
    <row r="79" s="176" customFormat="1" ht="13.5">
      <c r="B79" s="177"/>
    </row>
    <row r="80" s="176" customFormat="1" ht="13.5">
      <c r="B80" s="177"/>
    </row>
    <row r="81" s="176" customFormat="1" ht="13.5">
      <c r="B81" s="177"/>
    </row>
    <row r="82" s="176" customFormat="1" ht="13.5">
      <c r="B82" s="177"/>
    </row>
    <row r="83" s="176" customFormat="1" ht="13.5">
      <c r="B83" s="177"/>
    </row>
    <row r="84" s="176" customFormat="1" ht="13.5">
      <c r="B84" s="177"/>
    </row>
    <row r="85" s="176" customFormat="1" ht="13.5">
      <c r="B85" s="177"/>
    </row>
    <row r="86" s="176" customFormat="1" ht="13.5">
      <c r="B86" s="177"/>
    </row>
    <row r="87" s="176" customFormat="1" ht="13.5">
      <c r="B87" s="177"/>
    </row>
    <row r="88" s="176" customFormat="1" ht="13.5">
      <c r="B88" s="177"/>
    </row>
    <row r="89" s="176" customFormat="1" ht="13.5">
      <c r="B89" s="177"/>
    </row>
    <row r="90" s="176" customFormat="1" ht="13.5">
      <c r="B90" s="177"/>
    </row>
    <row r="91" s="176" customFormat="1" ht="13.5">
      <c r="B91" s="177"/>
    </row>
    <row r="92" s="176" customFormat="1" ht="13.5">
      <c r="B92" s="177"/>
    </row>
    <row r="93" s="176" customFormat="1" ht="13.5">
      <c r="B93" s="177"/>
    </row>
    <row r="94" s="176" customFormat="1" ht="13.5">
      <c r="B94" s="177"/>
    </row>
    <row r="95" s="176" customFormat="1" ht="13.5">
      <c r="B95" s="177"/>
    </row>
    <row r="96" s="176" customFormat="1" ht="13.5">
      <c r="B96" s="177"/>
    </row>
    <row r="97" s="176" customFormat="1" ht="13.5">
      <c r="B97" s="177"/>
    </row>
    <row r="98" s="176" customFormat="1" ht="13.5">
      <c r="B98" s="177"/>
    </row>
  </sheetData>
  <sheetProtection/>
  <mergeCells count="3">
    <mergeCell ref="A1:B1"/>
    <mergeCell ref="A2:B2"/>
    <mergeCell ref="A3:B3"/>
  </mergeCells>
  <printOptions horizontalCentered="1"/>
  <pageMargins left="0.16" right="0.16" top="0.51" bottom="0.55" header="0.31" footer="0.2"/>
  <pageSetup blackAndWhite="1" errors="blank" horizontalDpi="600" verticalDpi="600" orientation="portrait" paperSize="9"/>
  <headerFooter scaleWithDoc="0" alignWithMargins="0">
    <oddFooter xml:space="preserve">&amp;C &amp;P </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H42"/>
  <sheetViews>
    <sheetView showZeros="0" zoomScaleSheetLayoutView="100" workbookViewId="0" topLeftCell="A1">
      <selection activeCell="G7" sqref="G7"/>
    </sheetView>
  </sheetViews>
  <sheetFormatPr defaultColWidth="9.00390625" defaultRowHeight="14.25" customHeight="1"/>
  <cols>
    <col min="1" max="1" width="27.625" style="421" customWidth="1"/>
    <col min="2" max="2" width="17.375" style="422" customWidth="1"/>
    <col min="3" max="3" width="18.125" style="422" customWidth="1"/>
    <col min="4" max="4" width="10.875" style="423" customWidth="1"/>
    <col min="5" max="5" width="26.75390625" style="424" customWidth="1"/>
    <col min="6" max="6" width="17.375" style="425" customWidth="1"/>
    <col min="7" max="7" width="17.75390625" style="423" customWidth="1"/>
    <col min="8" max="8" width="10.25390625" style="423" customWidth="1"/>
    <col min="9" max="16384" width="9.00390625" style="420" customWidth="1"/>
  </cols>
  <sheetData>
    <row r="1" spans="1:8" s="420" customFormat="1" ht="18" customHeight="1">
      <c r="A1" s="51" t="s">
        <v>563</v>
      </c>
      <c r="B1" s="87"/>
      <c r="C1" s="87"/>
      <c r="D1" s="87"/>
      <c r="E1" s="51"/>
      <c r="F1" s="87"/>
      <c r="G1" s="87"/>
      <c r="H1" s="87"/>
    </row>
    <row r="2" spans="1:8" s="420" customFormat="1" ht="36" customHeight="1">
      <c r="A2" s="88" t="s">
        <v>564</v>
      </c>
      <c r="B2" s="88"/>
      <c r="C2" s="88"/>
      <c r="D2" s="88"/>
      <c r="E2" s="88"/>
      <c r="F2" s="88"/>
      <c r="G2" s="88"/>
      <c r="H2" s="88"/>
    </row>
    <row r="3" spans="1:8" s="420" customFormat="1" ht="20.25" customHeight="1">
      <c r="A3" s="122" t="s">
        <v>565</v>
      </c>
      <c r="B3" s="122"/>
      <c r="C3" s="122"/>
      <c r="D3" s="122"/>
      <c r="E3" s="122"/>
      <c r="F3" s="150"/>
      <c r="G3" s="426" t="s">
        <v>566</v>
      </c>
      <c r="H3" s="427"/>
    </row>
    <row r="4" spans="1:8" s="420" customFormat="1" ht="27.75" customHeight="1">
      <c r="A4" s="428" t="s">
        <v>567</v>
      </c>
      <c r="B4" s="428" t="s">
        <v>4</v>
      </c>
      <c r="C4" s="277" t="s">
        <v>5</v>
      </c>
      <c r="D4" s="151" t="s">
        <v>60</v>
      </c>
      <c r="E4" s="428" t="s">
        <v>450</v>
      </c>
      <c r="F4" s="428" t="s">
        <v>4</v>
      </c>
      <c r="G4" s="277" t="s">
        <v>5</v>
      </c>
      <c r="H4" s="151" t="s">
        <v>60</v>
      </c>
    </row>
    <row r="5" spans="1:8" s="420" customFormat="1" ht="19.5" customHeight="1">
      <c r="A5" s="429" t="s">
        <v>568</v>
      </c>
      <c r="B5" s="430">
        <f>B6+B13</f>
        <v>402615</v>
      </c>
      <c r="C5" s="430">
        <f>C6+C13</f>
        <v>501513</v>
      </c>
      <c r="D5" s="431" t="s">
        <v>61</v>
      </c>
      <c r="E5" s="429" t="s">
        <v>568</v>
      </c>
      <c r="F5" s="432">
        <f>F6+F13</f>
        <v>402615</v>
      </c>
      <c r="G5" s="432">
        <f>G6+G13</f>
        <v>501513</v>
      </c>
      <c r="H5" s="431" t="s">
        <v>61</v>
      </c>
    </row>
    <row r="6" spans="1:8" s="420" customFormat="1" ht="19.5" customHeight="1">
      <c r="A6" s="433" t="s">
        <v>62</v>
      </c>
      <c r="B6" s="430">
        <f>B7+B8+B9+B10+B11</f>
        <v>60974</v>
      </c>
      <c r="C6" s="430">
        <f>C7+C8+C9+C10+C11</f>
        <v>105860</v>
      </c>
      <c r="D6" s="431">
        <f aca="true" t="shared" si="0" ref="D6:D11">(C6-B6)/B6*100</f>
        <v>73.61498343556269</v>
      </c>
      <c r="E6" s="433" t="s">
        <v>63</v>
      </c>
      <c r="F6" s="434">
        <f>F7+F8+F9+F10+F11+F12</f>
        <v>278123</v>
      </c>
      <c r="G6" s="434">
        <f>G7+G8+G9+G10+G11+G12</f>
        <v>305269</v>
      </c>
      <c r="H6" s="431">
        <f aca="true" t="shared" si="1" ref="H6:H12">(G6-F6)/F6*100</f>
        <v>9.760429737921712</v>
      </c>
    </row>
    <row r="7" spans="1:8" s="420" customFormat="1" ht="19.5" customHeight="1">
      <c r="A7" s="159" t="s">
        <v>569</v>
      </c>
      <c r="B7" s="435">
        <v>10</v>
      </c>
      <c r="C7" s="435"/>
      <c r="D7" s="431"/>
      <c r="E7" s="159" t="s">
        <v>570</v>
      </c>
      <c r="F7" s="436">
        <v>540</v>
      </c>
      <c r="G7" s="437">
        <v>2878</v>
      </c>
      <c r="H7" s="431">
        <f t="shared" si="1"/>
        <v>432.962962962963</v>
      </c>
    </row>
    <row r="8" spans="1:8" s="420" customFormat="1" ht="19.5" customHeight="1">
      <c r="A8" s="159" t="s">
        <v>571</v>
      </c>
      <c r="B8" s="435">
        <v>40795</v>
      </c>
      <c r="C8" s="435">
        <v>84364</v>
      </c>
      <c r="D8" s="431">
        <f t="shared" si="0"/>
        <v>106.79985292315234</v>
      </c>
      <c r="E8" s="159" t="s">
        <v>572</v>
      </c>
      <c r="F8" s="435">
        <v>32830</v>
      </c>
      <c r="G8" s="438">
        <v>57247</v>
      </c>
      <c r="H8" s="431">
        <f t="shared" si="1"/>
        <v>74.37404812671338</v>
      </c>
    </row>
    <row r="9" spans="1:8" s="420" customFormat="1" ht="19.5" customHeight="1">
      <c r="A9" s="159" t="s">
        <v>573</v>
      </c>
      <c r="B9" s="435">
        <v>5871</v>
      </c>
      <c r="C9" s="435">
        <v>4937</v>
      </c>
      <c r="D9" s="431">
        <f t="shared" si="0"/>
        <v>-15.908703798330778</v>
      </c>
      <c r="E9" s="159" t="s">
        <v>574</v>
      </c>
      <c r="F9" s="435">
        <v>44066</v>
      </c>
      <c r="G9" s="438">
        <v>52729</v>
      </c>
      <c r="H9" s="431">
        <f t="shared" si="1"/>
        <v>19.659147642173103</v>
      </c>
    </row>
    <row r="10" spans="1:8" s="420" customFormat="1" ht="19.5" customHeight="1">
      <c r="A10" s="159" t="s">
        <v>575</v>
      </c>
      <c r="B10" s="435">
        <v>400</v>
      </c>
      <c r="C10" s="435"/>
      <c r="D10" s="431"/>
      <c r="E10" s="159" t="s">
        <v>576</v>
      </c>
      <c r="F10" s="435">
        <v>184444</v>
      </c>
      <c r="G10" s="439">
        <v>170919</v>
      </c>
      <c r="H10" s="431">
        <f t="shared" si="1"/>
        <v>-7.332848994816856</v>
      </c>
    </row>
    <row r="11" spans="1:8" s="420" customFormat="1" ht="19.5" customHeight="1">
      <c r="A11" s="353" t="s">
        <v>577</v>
      </c>
      <c r="B11" s="440">
        <v>13898</v>
      </c>
      <c r="C11" s="440">
        <v>16559</v>
      </c>
      <c r="D11" s="431">
        <f t="shared" si="0"/>
        <v>19.146639804288387</v>
      </c>
      <c r="E11" s="159" t="s">
        <v>578</v>
      </c>
      <c r="F11" s="435">
        <v>16242</v>
      </c>
      <c r="G11" s="439">
        <v>21495</v>
      </c>
      <c r="H11" s="431">
        <f t="shared" si="1"/>
        <v>32.34207609900259</v>
      </c>
    </row>
    <row r="12" spans="1:8" s="420" customFormat="1" ht="19.5" customHeight="1">
      <c r="A12" s="441"/>
      <c r="B12" s="441"/>
      <c r="C12" s="441"/>
      <c r="D12" s="356"/>
      <c r="E12" s="159" t="s">
        <v>579</v>
      </c>
      <c r="F12" s="435">
        <v>1</v>
      </c>
      <c r="G12" s="439">
        <v>1</v>
      </c>
      <c r="H12" s="431">
        <f t="shared" si="1"/>
        <v>0</v>
      </c>
    </row>
    <row r="13" spans="1:8" s="420" customFormat="1" ht="19.5" customHeight="1">
      <c r="A13" s="433" t="s">
        <v>74</v>
      </c>
      <c r="B13" s="430">
        <f>B14+B15+B16</f>
        <v>341641</v>
      </c>
      <c r="C13" s="430">
        <f>C14+C15+C16</f>
        <v>395653</v>
      </c>
      <c r="D13" s="431"/>
      <c r="E13" s="433" t="s">
        <v>75</v>
      </c>
      <c r="F13" s="432">
        <f>F14+F15+F16+F17</f>
        <v>124492</v>
      </c>
      <c r="G13" s="432">
        <f>G14+G15+G16+G17</f>
        <v>196244</v>
      </c>
      <c r="H13" s="431"/>
    </row>
    <row r="14" spans="1:8" s="420" customFormat="1" ht="19.5" customHeight="1">
      <c r="A14" s="374" t="s">
        <v>76</v>
      </c>
      <c r="B14" s="442">
        <v>70112</v>
      </c>
      <c r="C14" s="442">
        <v>92281</v>
      </c>
      <c r="D14" s="356"/>
      <c r="E14" s="374" t="s">
        <v>77</v>
      </c>
      <c r="F14" s="440">
        <v>2228</v>
      </c>
      <c r="G14" s="375">
        <v>4446</v>
      </c>
      <c r="H14" s="356"/>
    </row>
    <row r="15" spans="1:8" s="420" customFormat="1" ht="19.5" customHeight="1">
      <c r="A15" s="136" t="s">
        <v>580</v>
      </c>
      <c r="B15" s="442">
        <v>159000</v>
      </c>
      <c r="C15" s="443">
        <v>216600</v>
      </c>
      <c r="D15" s="356"/>
      <c r="E15" s="374" t="s">
        <v>581</v>
      </c>
      <c r="F15" s="442">
        <v>35492</v>
      </c>
      <c r="G15" s="377">
        <v>52865</v>
      </c>
      <c r="H15" s="356"/>
    </row>
    <row r="16" spans="1:8" s="420" customFormat="1" ht="19.5" customHeight="1">
      <c r="A16" s="374" t="s">
        <v>582</v>
      </c>
      <c r="B16" s="444">
        <v>112529</v>
      </c>
      <c r="C16" s="442">
        <v>86772</v>
      </c>
      <c r="D16" s="356"/>
      <c r="E16" s="353" t="s">
        <v>583</v>
      </c>
      <c r="F16" s="440">
        <v>86772</v>
      </c>
      <c r="G16" s="378">
        <v>122333</v>
      </c>
      <c r="H16" s="356"/>
    </row>
    <row r="17" spans="1:8" s="420" customFormat="1" ht="19.5" customHeight="1">
      <c r="A17" s="445"/>
      <c r="B17" s="444"/>
      <c r="C17" s="446"/>
      <c r="D17" s="447"/>
      <c r="E17" s="353" t="s">
        <v>584</v>
      </c>
      <c r="F17" s="448"/>
      <c r="G17" s="378">
        <v>16600</v>
      </c>
      <c r="H17" s="449"/>
    </row>
    <row r="18" spans="1:8" s="420" customFormat="1" ht="19.5" customHeight="1">
      <c r="A18" s="421"/>
      <c r="B18" s="422"/>
      <c r="C18" s="422"/>
      <c r="D18" s="423"/>
      <c r="E18" s="424"/>
      <c r="F18" s="425"/>
      <c r="G18" s="423"/>
      <c r="H18" s="423"/>
    </row>
    <row r="19" spans="1:8" s="420" customFormat="1" ht="19.5" customHeight="1">
      <c r="A19" s="421"/>
      <c r="B19" s="422"/>
      <c r="C19" s="422"/>
      <c r="D19" s="423"/>
      <c r="E19" s="424"/>
      <c r="F19" s="425"/>
      <c r="G19" s="423"/>
      <c r="H19" s="423"/>
    </row>
    <row r="20" spans="1:8" s="420" customFormat="1" ht="19.5" customHeight="1">
      <c r="A20" s="421"/>
      <c r="B20" s="422"/>
      <c r="C20" s="422"/>
      <c r="D20" s="423"/>
      <c r="E20" s="424"/>
      <c r="F20" s="425"/>
      <c r="G20" s="423"/>
      <c r="H20" s="423"/>
    </row>
    <row r="21" spans="1:8" s="420" customFormat="1" ht="19.5" customHeight="1">
      <c r="A21" s="421"/>
      <c r="B21" s="422"/>
      <c r="C21" s="422"/>
      <c r="D21" s="423"/>
      <c r="E21" s="424"/>
      <c r="F21" s="425"/>
      <c r="G21" s="423"/>
      <c r="H21" s="423"/>
    </row>
    <row r="22" spans="1:8" s="420" customFormat="1" ht="19.5" customHeight="1">
      <c r="A22" s="421"/>
      <c r="B22" s="422"/>
      <c r="C22" s="422"/>
      <c r="D22" s="423"/>
      <c r="E22" s="424"/>
      <c r="F22" s="425"/>
      <c r="G22" s="423"/>
      <c r="H22" s="423"/>
    </row>
    <row r="23" spans="1:8" s="420" customFormat="1" ht="19.5" customHeight="1">
      <c r="A23" s="421"/>
      <c r="B23" s="422"/>
      <c r="C23" s="422"/>
      <c r="D23" s="423"/>
      <c r="E23" s="424"/>
      <c r="F23" s="425"/>
      <c r="G23" s="423"/>
      <c r="H23" s="423"/>
    </row>
    <row r="24" spans="1:8" s="420" customFormat="1" ht="19.5" customHeight="1">
      <c r="A24" s="421"/>
      <c r="B24" s="422"/>
      <c r="C24" s="422"/>
      <c r="D24" s="423"/>
      <c r="E24" s="424"/>
      <c r="F24" s="425"/>
      <c r="G24" s="423"/>
      <c r="H24" s="423"/>
    </row>
    <row r="25" spans="1:8" s="420" customFormat="1" ht="19.5" customHeight="1">
      <c r="A25" s="421"/>
      <c r="B25" s="422"/>
      <c r="C25" s="422"/>
      <c r="D25" s="423"/>
      <c r="E25" s="424"/>
      <c r="F25" s="425"/>
      <c r="G25" s="423"/>
      <c r="H25" s="423"/>
    </row>
    <row r="26" spans="1:8" s="420" customFormat="1" ht="19.5" customHeight="1">
      <c r="A26" s="421"/>
      <c r="B26" s="422"/>
      <c r="C26" s="422"/>
      <c r="D26" s="423"/>
      <c r="E26" s="424"/>
      <c r="F26" s="425"/>
      <c r="G26" s="423"/>
      <c r="H26" s="423"/>
    </row>
    <row r="27" spans="1:8" s="420" customFormat="1" ht="19.5" customHeight="1">
      <c r="A27" s="421"/>
      <c r="B27" s="422"/>
      <c r="C27" s="422"/>
      <c r="D27" s="423"/>
      <c r="E27" s="424"/>
      <c r="F27" s="425"/>
      <c r="G27" s="423"/>
      <c r="H27" s="423"/>
    </row>
    <row r="28" spans="1:8" s="420" customFormat="1" ht="19.5" customHeight="1">
      <c r="A28" s="421"/>
      <c r="B28" s="422"/>
      <c r="C28" s="422"/>
      <c r="D28" s="423"/>
      <c r="E28" s="424"/>
      <c r="F28" s="425"/>
      <c r="G28" s="423"/>
      <c r="H28" s="423"/>
    </row>
    <row r="29" spans="1:8" s="420" customFormat="1" ht="19.5" customHeight="1">
      <c r="A29" s="421"/>
      <c r="B29" s="422"/>
      <c r="C29" s="422"/>
      <c r="D29" s="423"/>
      <c r="E29" s="424"/>
      <c r="F29" s="425"/>
      <c r="G29" s="423"/>
      <c r="H29" s="423"/>
    </row>
    <row r="30" spans="1:8" s="420" customFormat="1" ht="19.5" customHeight="1">
      <c r="A30" s="421"/>
      <c r="B30" s="422"/>
      <c r="C30" s="422"/>
      <c r="D30" s="423"/>
      <c r="E30" s="424"/>
      <c r="F30" s="425"/>
      <c r="G30" s="423"/>
      <c r="H30" s="423"/>
    </row>
    <row r="31" spans="1:8" s="420" customFormat="1" ht="19.5" customHeight="1">
      <c r="A31" s="421"/>
      <c r="B31" s="422"/>
      <c r="C31" s="422"/>
      <c r="D31" s="423"/>
      <c r="E31" s="424"/>
      <c r="F31" s="425"/>
      <c r="G31" s="423"/>
      <c r="H31" s="423"/>
    </row>
    <row r="32" spans="1:8" s="420" customFormat="1" ht="19.5" customHeight="1">
      <c r="A32" s="421"/>
      <c r="B32" s="422"/>
      <c r="C32" s="422"/>
      <c r="D32" s="423"/>
      <c r="E32" s="424"/>
      <c r="F32" s="425"/>
      <c r="G32" s="423"/>
      <c r="H32" s="423"/>
    </row>
    <row r="33" spans="1:8" s="420" customFormat="1" ht="19.5" customHeight="1">
      <c r="A33" s="421"/>
      <c r="B33" s="422"/>
      <c r="C33" s="422"/>
      <c r="D33" s="423"/>
      <c r="E33" s="424"/>
      <c r="F33" s="425"/>
      <c r="G33" s="423"/>
      <c r="H33" s="423"/>
    </row>
    <row r="34" spans="1:8" s="420" customFormat="1" ht="19.5" customHeight="1">
      <c r="A34" s="421"/>
      <c r="B34" s="422"/>
      <c r="C34" s="422"/>
      <c r="D34" s="423"/>
      <c r="E34" s="424"/>
      <c r="F34" s="425"/>
      <c r="G34" s="423"/>
      <c r="H34" s="423"/>
    </row>
    <row r="35" spans="1:8" s="420" customFormat="1" ht="19.5" customHeight="1">
      <c r="A35" s="421"/>
      <c r="B35" s="422"/>
      <c r="C35" s="422"/>
      <c r="D35" s="423"/>
      <c r="E35" s="424"/>
      <c r="F35" s="425"/>
      <c r="G35" s="423"/>
      <c r="H35" s="423"/>
    </row>
    <row r="36" spans="2:8" s="421" customFormat="1" ht="19.5" customHeight="1">
      <c r="B36" s="422"/>
      <c r="C36" s="422"/>
      <c r="D36" s="423"/>
      <c r="E36" s="424"/>
      <c r="F36" s="425"/>
      <c r="G36" s="423"/>
      <c r="H36" s="423"/>
    </row>
    <row r="37" spans="2:8" s="421" customFormat="1" ht="19.5" customHeight="1">
      <c r="B37" s="422"/>
      <c r="C37" s="422"/>
      <c r="D37" s="423"/>
      <c r="E37" s="424"/>
      <c r="F37" s="425"/>
      <c r="G37" s="423"/>
      <c r="H37" s="423"/>
    </row>
    <row r="38" spans="2:8" s="421" customFormat="1" ht="19.5" customHeight="1">
      <c r="B38" s="422"/>
      <c r="C38" s="422"/>
      <c r="D38" s="423"/>
      <c r="E38" s="424"/>
      <c r="F38" s="425"/>
      <c r="G38" s="423"/>
      <c r="H38" s="423"/>
    </row>
    <row r="39" spans="2:8" s="421" customFormat="1" ht="19.5" customHeight="1">
      <c r="B39" s="422"/>
      <c r="C39" s="422"/>
      <c r="D39" s="423"/>
      <c r="E39" s="424"/>
      <c r="F39" s="425"/>
      <c r="G39" s="423"/>
      <c r="H39" s="423"/>
    </row>
    <row r="40" spans="2:8" s="421" customFormat="1" ht="19.5" customHeight="1">
      <c r="B40" s="422"/>
      <c r="C40" s="422"/>
      <c r="D40" s="423"/>
      <c r="E40" s="424"/>
      <c r="F40" s="425"/>
      <c r="G40" s="423"/>
      <c r="H40" s="423"/>
    </row>
    <row r="41" spans="2:8" s="421" customFormat="1" ht="19.5" customHeight="1">
      <c r="B41" s="422"/>
      <c r="C41" s="422"/>
      <c r="D41" s="423"/>
      <c r="E41" s="424"/>
      <c r="F41" s="425"/>
      <c r="G41" s="423"/>
      <c r="H41" s="423"/>
    </row>
    <row r="42" spans="2:8" s="421" customFormat="1" ht="19.5" customHeight="1">
      <c r="B42" s="422"/>
      <c r="C42" s="422"/>
      <c r="D42" s="423"/>
      <c r="E42" s="424"/>
      <c r="F42" s="425"/>
      <c r="G42" s="423"/>
      <c r="H42" s="423"/>
    </row>
  </sheetData>
  <sheetProtection/>
  <mergeCells count="4">
    <mergeCell ref="A1:E1"/>
    <mergeCell ref="A2:H2"/>
    <mergeCell ref="A3:E3"/>
    <mergeCell ref="G3:H3"/>
  </mergeCells>
  <printOptions horizontalCentered="1"/>
  <pageMargins left="0.16" right="0.16" top="0.31" bottom="0.51" header="0.31" footer="0.31"/>
  <pageSetup blackAndWhite="1" errors="blank" fitToHeight="1" fitToWidth="1" horizontalDpi="600" verticalDpi="600" orientation="landscape" paperSize="9"/>
  <headerFooter scaleWithDoc="0" alignWithMargins="0">
    <oddFooter xml:space="preserve">&amp;C &amp;P </oddFooter>
  </headerFooter>
</worksheet>
</file>

<file path=xl/worksheets/sheet9.xml><?xml version="1.0" encoding="utf-8"?>
<worksheet xmlns="http://schemas.openxmlformats.org/spreadsheetml/2006/main" xmlns:r="http://schemas.openxmlformats.org/officeDocument/2006/relationships">
  <sheetPr>
    <tabColor rgb="FFFF0000"/>
  </sheetPr>
  <dimension ref="A1:B72"/>
  <sheetViews>
    <sheetView view="pageBreakPreview" zoomScaleNormal="115" zoomScaleSheetLayoutView="100" workbookViewId="0" topLeftCell="A31">
      <selection activeCell="A9" sqref="A9"/>
    </sheetView>
  </sheetViews>
  <sheetFormatPr defaultColWidth="9.00390625" defaultRowHeight="14.25" customHeight="1"/>
  <cols>
    <col min="1" max="1" width="53.00390625" style="399" customWidth="1"/>
    <col min="2" max="2" width="29.75390625" style="400" customWidth="1"/>
    <col min="3" max="16384" width="9.00390625" style="383" customWidth="1"/>
  </cols>
  <sheetData>
    <row r="1" spans="1:2" s="383" customFormat="1" ht="18" customHeight="1">
      <c r="A1" s="251" t="s">
        <v>585</v>
      </c>
      <c r="B1" s="401"/>
    </row>
    <row r="2" spans="1:2" s="383" customFormat="1" ht="24">
      <c r="A2" s="252" t="s">
        <v>586</v>
      </c>
      <c r="B2" s="252"/>
    </row>
    <row r="3" spans="1:2" s="383" customFormat="1" ht="20.25" customHeight="1">
      <c r="A3" s="402"/>
      <c r="B3" s="179" t="s">
        <v>587</v>
      </c>
    </row>
    <row r="4" spans="1:2" s="383" customFormat="1" ht="19.5" customHeight="1">
      <c r="A4" s="93" t="s">
        <v>450</v>
      </c>
      <c r="B4" s="94" t="s">
        <v>33</v>
      </c>
    </row>
    <row r="5" spans="1:2" s="383" customFormat="1" ht="19.5" customHeight="1">
      <c r="A5" s="403" t="s">
        <v>63</v>
      </c>
      <c r="B5" s="97">
        <f>B6+B12+B28+B37+B47+B52</f>
        <v>305269</v>
      </c>
    </row>
    <row r="6" spans="1:2" s="384" customFormat="1" ht="16.5" customHeight="1">
      <c r="A6" s="404" t="s">
        <v>570</v>
      </c>
      <c r="B6" s="405">
        <v>2878</v>
      </c>
    </row>
    <row r="7" spans="1:2" s="385" customFormat="1" ht="16.5" customHeight="1">
      <c r="A7" s="404" t="s">
        <v>588</v>
      </c>
      <c r="B7" s="405">
        <v>2864</v>
      </c>
    </row>
    <row r="8" spans="1:2" s="385" customFormat="1" ht="16.5" customHeight="1">
      <c r="A8" s="404" t="s">
        <v>589</v>
      </c>
      <c r="B8" s="405">
        <v>1145</v>
      </c>
    </row>
    <row r="9" spans="1:2" s="385" customFormat="1" ht="16.5" customHeight="1">
      <c r="A9" s="404" t="s">
        <v>590</v>
      </c>
      <c r="B9" s="405">
        <v>1719</v>
      </c>
    </row>
    <row r="10" spans="1:2" s="385" customFormat="1" ht="16.5" customHeight="1">
      <c r="A10" s="404" t="s">
        <v>591</v>
      </c>
      <c r="B10" s="405">
        <v>14</v>
      </c>
    </row>
    <row r="11" spans="1:2" s="385" customFormat="1" ht="16.5" customHeight="1">
      <c r="A11" s="404" t="s">
        <v>590</v>
      </c>
      <c r="B11" s="406">
        <v>14</v>
      </c>
    </row>
    <row r="12" spans="1:2" s="386" customFormat="1" ht="16.5" customHeight="1">
      <c r="A12" s="404" t="s">
        <v>572</v>
      </c>
      <c r="B12" s="406">
        <v>57247</v>
      </c>
    </row>
    <row r="13" spans="1:2" s="386" customFormat="1" ht="16.5" customHeight="1">
      <c r="A13" s="404" t="s">
        <v>592</v>
      </c>
      <c r="B13" s="406">
        <v>41054</v>
      </c>
    </row>
    <row r="14" spans="1:2" s="386" customFormat="1" ht="16.5" customHeight="1">
      <c r="A14" s="404" t="s">
        <v>593</v>
      </c>
      <c r="B14" s="407">
        <v>25595</v>
      </c>
    </row>
    <row r="15" spans="1:2" s="386" customFormat="1" ht="16.5" customHeight="1">
      <c r="A15" s="404" t="s">
        <v>594</v>
      </c>
      <c r="B15" s="407">
        <v>1956</v>
      </c>
    </row>
    <row r="16" spans="1:2" s="387" customFormat="1" ht="16.5" customHeight="1">
      <c r="A16" s="404" t="s">
        <v>595</v>
      </c>
      <c r="B16" s="407">
        <v>10676</v>
      </c>
    </row>
    <row r="17" spans="1:2" s="387" customFormat="1" ht="16.5" customHeight="1">
      <c r="A17" s="404" t="s">
        <v>596</v>
      </c>
      <c r="B17" s="407">
        <v>200</v>
      </c>
    </row>
    <row r="18" spans="1:2" s="387" customFormat="1" ht="16.5" customHeight="1">
      <c r="A18" s="404" t="s">
        <v>597</v>
      </c>
      <c r="B18" s="408">
        <v>2627</v>
      </c>
    </row>
    <row r="19" spans="1:2" s="387" customFormat="1" ht="16.5" customHeight="1">
      <c r="A19" s="404" t="s">
        <v>598</v>
      </c>
      <c r="B19" s="408">
        <v>90</v>
      </c>
    </row>
    <row r="20" spans="1:2" s="388" customFormat="1" ht="16.5" customHeight="1">
      <c r="A20" s="404" t="s">
        <v>599</v>
      </c>
      <c r="B20" s="408">
        <v>2973</v>
      </c>
    </row>
    <row r="21" spans="1:2" s="388" customFormat="1" ht="16.5" customHeight="1">
      <c r="A21" s="404" t="s">
        <v>600</v>
      </c>
      <c r="B21" s="409">
        <v>2973</v>
      </c>
    </row>
    <row r="22" spans="1:2" s="389" customFormat="1" ht="16.5" customHeight="1">
      <c r="A22" s="404" t="s">
        <v>601</v>
      </c>
      <c r="B22" s="409">
        <v>130</v>
      </c>
    </row>
    <row r="23" spans="1:2" s="389" customFormat="1" ht="16.5" customHeight="1">
      <c r="A23" s="404" t="s">
        <v>602</v>
      </c>
      <c r="B23" s="410">
        <v>130</v>
      </c>
    </row>
    <row r="24" spans="1:2" s="390" customFormat="1" ht="16.5" customHeight="1">
      <c r="A24" s="404" t="s">
        <v>603</v>
      </c>
      <c r="B24" s="411">
        <v>10000</v>
      </c>
    </row>
    <row r="25" spans="1:2" s="391" customFormat="1" ht="16.5" customHeight="1">
      <c r="A25" s="404" t="s">
        <v>604</v>
      </c>
      <c r="B25" s="412">
        <v>10000</v>
      </c>
    </row>
    <row r="26" spans="1:2" s="391" customFormat="1" ht="16.5" customHeight="1">
      <c r="A26" s="404" t="s">
        <v>605</v>
      </c>
      <c r="B26" s="412">
        <v>3000</v>
      </c>
    </row>
    <row r="27" spans="1:2" s="391" customFormat="1" ht="16.5" customHeight="1">
      <c r="A27" s="404" t="s">
        <v>606</v>
      </c>
      <c r="B27" s="412">
        <v>3000</v>
      </c>
    </row>
    <row r="28" spans="1:2" s="392" customFormat="1" ht="16.5" customHeight="1">
      <c r="A28" s="404" t="s">
        <v>574</v>
      </c>
      <c r="B28" s="413">
        <v>52729</v>
      </c>
    </row>
    <row r="29" spans="1:2" s="392" customFormat="1" ht="16.5" customHeight="1">
      <c r="A29" s="404" t="s">
        <v>607</v>
      </c>
      <c r="B29" s="413">
        <v>55</v>
      </c>
    </row>
    <row r="30" spans="1:2" s="392" customFormat="1" ht="16.5" customHeight="1">
      <c r="A30" s="404" t="s">
        <v>590</v>
      </c>
      <c r="B30" s="413">
        <v>55</v>
      </c>
    </row>
    <row r="31" spans="1:2" s="393" customFormat="1" ht="16.5" customHeight="1">
      <c r="A31" s="404" t="s">
        <v>608</v>
      </c>
      <c r="B31" s="413">
        <v>3567</v>
      </c>
    </row>
    <row r="32" spans="1:2" s="393" customFormat="1" ht="16.5" customHeight="1">
      <c r="A32" s="404" t="s">
        <v>590</v>
      </c>
      <c r="B32" s="413">
        <v>1766</v>
      </c>
    </row>
    <row r="33" spans="1:2" s="393" customFormat="1" ht="16.5" customHeight="1">
      <c r="A33" s="404" t="s">
        <v>609</v>
      </c>
      <c r="B33" s="413">
        <v>1621</v>
      </c>
    </row>
    <row r="34" spans="1:2" s="393" customFormat="1" ht="16.5" customHeight="1">
      <c r="A34" s="404" t="s">
        <v>610</v>
      </c>
      <c r="B34" s="414">
        <v>180</v>
      </c>
    </row>
    <row r="35" spans="1:2" s="394" customFormat="1" ht="16.5" customHeight="1">
      <c r="A35" s="404" t="s">
        <v>611</v>
      </c>
      <c r="B35" s="414">
        <v>49107</v>
      </c>
    </row>
    <row r="36" spans="1:2" s="394" customFormat="1" ht="16.5" customHeight="1">
      <c r="A36" s="404" t="s">
        <v>612</v>
      </c>
      <c r="B36" s="414">
        <v>49107</v>
      </c>
    </row>
    <row r="37" spans="1:2" s="394" customFormat="1" ht="16.5" customHeight="1">
      <c r="A37" s="404" t="s">
        <v>576</v>
      </c>
      <c r="B37" s="415">
        <v>170919</v>
      </c>
    </row>
    <row r="38" spans="1:2" s="395" customFormat="1" ht="16.5" customHeight="1">
      <c r="A38" s="404" t="s">
        <v>613</v>
      </c>
      <c r="B38" s="415">
        <v>169280</v>
      </c>
    </row>
    <row r="39" spans="1:2" s="395" customFormat="1" ht="16.5" customHeight="1">
      <c r="A39" s="404" t="s">
        <v>614</v>
      </c>
      <c r="B39" s="416">
        <v>169280</v>
      </c>
    </row>
    <row r="40" spans="1:2" s="396" customFormat="1" ht="16.5" customHeight="1">
      <c r="A40" s="404" t="s">
        <v>615</v>
      </c>
      <c r="B40" s="417">
        <v>1639</v>
      </c>
    </row>
    <row r="41" spans="1:2" s="397" customFormat="1" ht="16.5" customHeight="1">
      <c r="A41" s="404" t="s">
        <v>616</v>
      </c>
      <c r="B41" s="417">
        <v>214</v>
      </c>
    </row>
    <row r="42" spans="1:2" s="397" customFormat="1" ht="16.5" customHeight="1">
      <c r="A42" s="404" t="s">
        <v>617</v>
      </c>
      <c r="B42" s="418">
        <v>338</v>
      </c>
    </row>
    <row r="43" spans="1:2" s="398" customFormat="1" ht="16.5" customHeight="1">
      <c r="A43" s="404" t="s">
        <v>618</v>
      </c>
      <c r="B43" s="418">
        <v>745</v>
      </c>
    </row>
    <row r="44" spans="1:2" s="398" customFormat="1" ht="16.5" customHeight="1">
      <c r="A44" s="404" t="s">
        <v>619</v>
      </c>
      <c r="B44" s="418">
        <v>226</v>
      </c>
    </row>
    <row r="45" spans="1:2" s="398" customFormat="1" ht="16.5" customHeight="1">
      <c r="A45" s="404" t="s">
        <v>620</v>
      </c>
      <c r="B45" s="418">
        <v>100</v>
      </c>
    </row>
    <row r="46" spans="1:2" s="398" customFormat="1" ht="16.5" customHeight="1">
      <c r="A46" s="404" t="s">
        <v>621</v>
      </c>
      <c r="B46" s="418">
        <v>16</v>
      </c>
    </row>
    <row r="47" spans="1:2" s="398" customFormat="1" ht="16.5" customHeight="1">
      <c r="A47" s="404" t="s">
        <v>578</v>
      </c>
      <c r="B47" s="418">
        <v>21495</v>
      </c>
    </row>
    <row r="48" spans="1:2" s="398" customFormat="1" ht="16.5" customHeight="1">
      <c r="A48" s="404" t="s">
        <v>622</v>
      </c>
      <c r="B48" s="418">
        <v>21495</v>
      </c>
    </row>
    <row r="49" spans="1:2" s="398" customFormat="1" ht="16.5" customHeight="1">
      <c r="A49" s="404" t="s">
        <v>623</v>
      </c>
      <c r="B49" s="418">
        <v>1559</v>
      </c>
    </row>
    <row r="50" spans="1:2" s="398" customFormat="1" ht="16.5" customHeight="1">
      <c r="A50" s="404" t="s">
        <v>624</v>
      </c>
      <c r="B50" s="418">
        <v>1054</v>
      </c>
    </row>
    <row r="51" spans="1:2" s="398" customFormat="1" ht="16.5" customHeight="1">
      <c r="A51" s="404" t="s">
        <v>625</v>
      </c>
      <c r="B51" s="418">
        <v>18882</v>
      </c>
    </row>
    <row r="52" spans="1:2" s="398" customFormat="1" ht="16.5" customHeight="1">
      <c r="A52" s="404" t="s">
        <v>579</v>
      </c>
      <c r="B52" s="418">
        <v>1</v>
      </c>
    </row>
    <row r="53" spans="1:2" s="398" customFormat="1" ht="16.5" customHeight="1">
      <c r="A53" s="404" t="s">
        <v>626</v>
      </c>
      <c r="B53" s="418">
        <v>1</v>
      </c>
    </row>
    <row r="54" spans="1:2" s="398" customFormat="1" ht="16.5" customHeight="1">
      <c r="A54" s="404" t="s">
        <v>627</v>
      </c>
      <c r="B54" s="418">
        <v>1</v>
      </c>
    </row>
    <row r="55" spans="1:2" s="383" customFormat="1" ht="36" customHeight="1">
      <c r="A55" s="399"/>
      <c r="B55" s="400"/>
    </row>
    <row r="56" spans="1:2" s="383" customFormat="1" ht="34.5" customHeight="1">
      <c r="A56" s="399"/>
      <c r="B56" s="400"/>
    </row>
    <row r="57" spans="1:2" s="383" customFormat="1" ht="14.25" customHeight="1">
      <c r="A57" s="399"/>
      <c r="B57" s="400"/>
    </row>
    <row r="58" spans="1:2" s="383" customFormat="1" ht="14.25" customHeight="1">
      <c r="A58" s="399"/>
      <c r="B58" s="400"/>
    </row>
    <row r="59" spans="1:2" s="383" customFormat="1" ht="14.25" customHeight="1">
      <c r="A59" s="399"/>
      <c r="B59" s="400"/>
    </row>
    <row r="60" spans="1:2" s="383" customFormat="1" ht="14.25" customHeight="1">
      <c r="A60" s="399"/>
      <c r="B60" s="400"/>
    </row>
    <row r="61" spans="1:2" s="383" customFormat="1" ht="14.25" customHeight="1">
      <c r="A61" s="399"/>
      <c r="B61" s="400"/>
    </row>
    <row r="62" spans="1:2" s="383" customFormat="1" ht="14.25" customHeight="1">
      <c r="A62" s="399"/>
      <c r="B62" s="400"/>
    </row>
    <row r="63" spans="1:2" s="383" customFormat="1" ht="14.25" customHeight="1">
      <c r="A63" s="399"/>
      <c r="B63" s="400"/>
    </row>
    <row r="64" spans="1:2" s="383" customFormat="1" ht="14.25" customHeight="1">
      <c r="A64" s="399"/>
      <c r="B64" s="400"/>
    </row>
    <row r="65" spans="1:2" s="383" customFormat="1" ht="14.25" customHeight="1">
      <c r="A65" s="399"/>
      <c r="B65" s="400"/>
    </row>
    <row r="66" spans="1:2" s="383" customFormat="1" ht="14.25" customHeight="1">
      <c r="A66" s="399"/>
      <c r="B66" s="400"/>
    </row>
    <row r="67" spans="1:2" s="383" customFormat="1" ht="14.25" customHeight="1">
      <c r="A67" s="399"/>
      <c r="B67" s="400"/>
    </row>
    <row r="68" s="383" customFormat="1" ht="14.25" customHeight="1">
      <c r="B68" s="419"/>
    </row>
    <row r="69" s="383" customFormat="1" ht="14.25">
      <c r="B69" s="419"/>
    </row>
    <row r="70" s="383" customFormat="1" ht="14.25">
      <c r="B70" s="419"/>
    </row>
    <row r="71" s="383" customFormat="1" ht="14.25">
      <c r="B71" s="419"/>
    </row>
    <row r="72" spans="1:2" s="383" customFormat="1" ht="14.25">
      <c r="A72" s="399"/>
      <c r="B72" s="400"/>
    </row>
  </sheetData>
  <sheetProtection/>
  <mergeCells count="2">
    <mergeCell ref="A1:B1"/>
    <mergeCell ref="A2:B2"/>
  </mergeCells>
  <printOptions horizontalCentered="1"/>
  <pageMargins left="0.24" right="0.24" top="0.51" bottom="0.51" header="0.24" footer="0.24"/>
  <pageSetup blackAndWhite="1" errors="blank" horizontalDpi="600" verticalDpi="600" orientation="portrait" paperSize="9"/>
  <headerFooter scaleWithDoc="0" alignWithMargins="0">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2006-09-13T03:21:51Z</dcterms:created>
  <dcterms:modified xsi:type="dcterms:W3CDTF">2024-02-07T03:19:40Z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y fmtid="{D5CDD505-2E9C-101B-9397-08002B2CF9AE}" pid="4" name="KSOReadingLayo">
    <vt:bool>true</vt:bool>
  </property>
  <property fmtid="{D5CDD505-2E9C-101B-9397-08002B2CF9AE}" pid="5" name="I">
    <vt:lpwstr>15BC9A0536D1446AA91BEC14C20BF43C</vt:lpwstr>
  </property>
</Properties>
</file>